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FileServer02\HomeFolders\linal\Desktop\ātrais kustamais\Sējumi\"/>
    </mc:Choice>
  </mc:AlternateContent>
  <xr:revisionPtr revIDLastSave="0" documentId="13_ncr:1_{DBF1C69F-8AA0-49E6-9017-A6DEDB19C4FB}" xr6:coauthVersionLast="47" xr6:coauthVersionMax="47" xr10:uidLastSave="{00000000-0000-0000-0000-000000000000}"/>
  <bookViews>
    <workbookView xWindow="28680" yWindow="-120" windowWidth="29040" windowHeight="15720" xr2:uid="{F8BDE8FD-C5BC-4915-A131-5D875D23E3B6}"/>
  </bookViews>
  <sheets>
    <sheet name="Agronoma tabula" sheetId="7" r:id="rId1"/>
    <sheet name="BTA darbinieks" sheetId="6" state="hidden" r:id="rId2"/>
    <sheet name="Dati" sheetId="5" state="veryHidden" r:id="rId3"/>
  </sheets>
  <definedNames>
    <definedName name="Citi">Dati!$V$4</definedName>
    <definedName name="Ellas_augi">Dati!$T$4:$T$5</definedName>
    <definedName name="Ellasaugi">Dati!$T$4:$T$5</definedName>
    <definedName name="Graudaugi">Dati!$S$4:$S$7</definedName>
    <definedName name="Paksaugi">Dati!$U$4:$U$5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23" i="7" l="1"/>
  <c r="H25" i="7" l="1"/>
  <c r="H26" i="7"/>
  <c r="H27" i="7"/>
  <c r="H28" i="7"/>
  <c r="H29" i="7"/>
  <c r="H30" i="7"/>
  <c r="H31" i="7"/>
  <c r="H32" i="7"/>
  <c r="H33" i="7"/>
  <c r="H34" i="7"/>
  <c r="H24" i="6" s="1"/>
  <c r="H35" i="7"/>
  <c r="H36" i="7"/>
  <c r="H26" i="6" s="1"/>
  <c r="H37" i="7"/>
  <c r="H38" i="7"/>
  <c r="H39" i="7"/>
  <c r="H40" i="7"/>
  <c r="H41" i="7"/>
  <c r="H42" i="7"/>
  <c r="H43" i="7"/>
  <c r="H44" i="7"/>
  <c r="H45" i="7"/>
  <c r="H46" i="7"/>
  <c r="H36" i="6" s="1"/>
  <c r="H47" i="7"/>
  <c r="H48" i="7"/>
  <c r="H38" i="6" s="1"/>
  <c r="H49" i="7"/>
  <c r="H50" i="7"/>
  <c r="H51" i="7"/>
  <c r="H52" i="7"/>
  <c r="H53" i="7"/>
  <c r="H54" i="7"/>
  <c r="H55" i="7"/>
  <c r="H56" i="7"/>
  <c r="H57" i="7"/>
  <c r="H58" i="7"/>
  <c r="H48" i="6" s="1"/>
  <c r="H59" i="7"/>
  <c r="H60" i="7"/>
  <c r="H50" i="6" s="1"/>
  <c r="H61" i="7"/>
  <c r="H62" i="7"/>
  <c r="H63" i="7"/>
  <c r="H64" i="7"/>
  <c r="H65" i="7"/>
  <c r="H66" i="7"/>
  <c r="H67" i="7"/>
  <c r="H68" i="7"/>
  <c r="H69" i="7"/>
  <c r="H70" i="7"/>
  <c r="H60" i="6" s="1"/>
  <c r="H71" i="7"/>
  <c r="H72" i="7"/>
  <c r="H62" i="6" s="1"/>
  <c r="H73" i="7"/>
  <c r="H74" i="7"/>
  <c r="H75" i="7"/>
  <c r="H76" i="7"/>
  <c r="H77" i="7"/>
  <c r="H78" i="7"/>
  <c r="H79" i="7"/>
  <c r="H80" i="7"/>
  <c r="H81" i="7"/>
  <c r="H82" i="7"/>
  <c r="H72" i="6" s="1"/>
  <c r="H83" i="7"/>
  <c r="H84" i="7"/>
  <c r="H74" i="6" s="1"/>
  <c r="H85" i="7"/>
  <c r="H86" i="7"/>
  <c r="H87" i="7"/>
  <c r="H88" i="7"/>
  <c r="H89" i="7"/>
  <c r="H90" i="7"/>
  <c r="H91" i="7"/>
  <c r="H92" i="7"/>
  <c r="H93" i="7"/>
  <c r="H94" i="7"/>
  <c r="H84" i="6" s="1"/>
  <c r="H95" i="7"/>
  <c r="H96" i="7"/>
  <c r="H86" i="6" s="1"/>
  <c r="H97" i="7"/>
  <c r="H98" i="7"/>
  <c r="H99" i="7"/>
  <c r="H100" i="7"/>
  <c r="H101" i="7"/>
  <c r="H102" i="7"/>
  <c r="H103" i="7"/>
  <c r="H104" i="7"/>
  <c r="H105" i="7"/>
  <c r="H106" i="7"/>
  <c r="H96" i="6" s="1"/>
  <c r="H107" i="7"/>
  <c r="H108" i="7"/>
  <c r="H98" i="6" s="1"/>
  <c r="H109" i="7"/>
  <c r="H110" i="7"/>
  <c r="H111" i="7"/>
  <c r="H112" i="7"/>
  <c r="H113" i="7"/>
  <c r="H114" i="7"/>
  <c r="H115" i="7"/>
  <c r="H116" i="7"/>
  <c r="H117" i="7"/>
  <c r="H118" i="7"/>
  <c r="H108" i="6" s="1"/>
  <c r="H119" i="7"/>
  <c r="H109" i="6" s="1"/>
  <c r="H120" i="7"/>
  <c r="H110" i="6" s="1"/>
  <c r="H121" i="7"/>
  <c r="H122" i="7"/>
  <c r="H24" i="7"/>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O63" i="7" s="1"/>
  <c r="O53" i="6" s="1"/>
  <c r="R53" i="6" s="1"/>
  <c r="P64" i="7"/>
  <c r="P65" i="7"/>
  <c r="P66" i="7"/>
  <c r="P67" i="7"/>
  <c r="P68" i="7"/>
  <c r="P69" i="7"/>
  <c r="P70" i="7"/>
  <c r="P71" i="7"/>
  <c r="P72" i="7"/>
  <c r="P73" i="7"/>
  <c r="P74" i="7"/>
  <c r="P75" i="7"/>
  <c r="O75" i="7" s="1"/>
  <c r="O65" i="6" s="1"/>
  <c r="R65" i="6" s="1"/>
  <c r="P76" i="7"/>
  <c r="P77" i="7"/>
  <c r="P78" i="7"/>
  <c r="P79" i="7"/>
  <c r="P80" i="7"/>
  <c r="P81" i="7"/>
  <c r="P82" i="7"/>
  <c r="P83" i="7"/>
  <c r="P84" i="7"/>
  <c r="P85" i="7"/>
  <c r="P86" i="7"/>
  <c r="P87" i="7"/>
  <c r="P88" i="7"/>
  <c r="P89" i="7"/>
  <c r="P90" i="7"/>
  <c r="P91" i="7"/>
  <c r="P92" i="7"/>
  <c r="P93" i="7"/>
  <c r="P94" i="7"/>
  <c r="P95" i="7"/>
  <c r="P96" i="7"/>
  <c r="P97" i="7"/>
  <c r="P98" i="7"/>
  <c r="P99" i="7"/>
  <c r="P100" i="7"/>
  <c r="P101" i="7"/>
  <c r="P102" i="7"/>
  <c r="P103" i="7"/>
  <c r="P104" i="7"/>
  <c r="P105" i="7"/>
  <c r="P106" i="7"/>
  <c r="P107" i="7"/>
  <c r="P108" i="7"/>
  <c r="P109" i="7"/>
  <c r="P110" i="7"/>
  <c r="P111" i="7"/>
  <c r="P112" i="7"/>
  <c r="P113" i="7"/>
  <c r="P114" i="7"/>
  <c r="P115" i="7"/>
  <c r="P116" i="7"/>
  <c r="P117" i="7"/>
  <c r="P118" i="7"/>
  <c r="P119" i="7"/>
  <c r="P120" i="7"/>
  <c r="P121" i="7"/>
  <c r="P122" i="7"/>
  <c r="Q24" i="7"/>
  <c r="Q25" i="7"/>
  <c r="Q26" i="7"/>
  <c r="Q27" i="7"/>
  <c r="Q28" i="7"/>
  <c r="Q29" i="7"/>
  <c r="Q30" i="7"/>
  <c r="Q31" i="7"/>
  <c r="Q32" i="7"/>
  <c r="O32" i="7" s="1"/>
  <c r="O22" i="6" s="1"/>
  <c r="R22" i="6" s="1"/>
  <c r="Q33" i="7"/>
  <c r="Q34" i="7"/>
  <c r="Q35" i="7"/>
  <c r="Q36" i="7"/>
  <c r="Q37" i="7"/>
  <c r="Q38" i="7"/>
  <c r="O38" i="7" s="1"/>
  <c r="O28" i="6" s="1"/>
  <c r="R28" i="6" s="1"/>
  <c r="Q39" i="7"/>
  <c r="Q40" i="7"/>
  <c r="Q41" i="7"/>
  <c r="Q42" i="7"/>
  <c r="Q43" i="7"/>
  <c r="Q44" i="7"/>
  <c r="O44" i="7" s="1"/>
  <c r="O34" i="6" s="1"/>
  <c r="R34" i="6" s="1"/>
  <c r="Q45" i="7"/>
  <c r="Q46" i="7"/>
  <c r="Q47" i="7"/>
  <c r="Q48" i="7"/>
  <c r="Q49" i="7"/>
  <c r="Q50" i="7"/>
  <c r="Q51" i="7"/>
  <c r="Q52" i="7"/>
  <c r="O52" i="7" s="1"/>
  <c r="O42" i="6" s="1"/>
  <c r="R42" i="6" s="1"/>
  <c r="Q53" i="7"/>
  <c r="Q54" i="7"/>
  <c r="O54" i="7" s="1"/>
  <c r="O44" i="6" s="1"/>
  <c r="R44" i="6" s="1"/>
  <c r="Q55" i="7"/>
  <c r="Q56" i="7"/>
  <c r="Q57" i="7"/>
  <c r="Q58" i="7"/>
  <c r="Q59" i="7"/>
  <c r="Q60" i="7"/>
  <c r="Q61" i="7"/>
  <c r="Q62" i="7"/>
  <c r="O62" i="7" s="1"/>
  <c r="O52" i="6" s="1"/>
  <c r="R52" i="6" s="1"/>
  <c r="Q63" i="7"/>
  <c r="Q64" i="7"/>
  <c r="Q65" i="7"/>
  <c r="Q66" i="7"/>
  <c r="O66" i="7" s="1"/>
  <c r="O56" i="6" s="1"/>
  <c r="R56" i="6" s="1"/>
  <c r="Q67" i="7"/>
  <c r="Q68" i="7"/>
  <c r="Q69" i="7"/>
  <c r="Q70" i="7"/>
  <c r="Q71" i="7"/>
  <c r="Q72" i="7"/>
  <c r="Q73" i="7"/>
  <c r="Q74" i="7"/>
  <c r="O74" i="7" s="1"/>
  <c r="O64" i="6" s="1"/>
  <c r="R64" i="6" s="1"/>
  <c r="Q75" i="7"/>
  <c r="Q76" i="7"/>
  <c r="Q77" i="7"/>
  <c r="Q78" i="7"/>
  <c r="O78" i="7" s="1"/>
  <c r="O68" i="6" s="1"/>
  <c r="R68" i="6" s="1"/>
  <c r="Q79" i="7"/>
  <c r="Q80" i="7"/>
  <c r="Q81" i="7"/>
  <c r="Q82" i="7"/>
  <c r="Q83" i="7"/>
  <c r="Q84" i="7"/>
  <c r="Q85" i="7"/>
  <c r="Q86" i="7"/>
  <c r="Q87" i="7"/>
  <c r="Q88" i="7"/>
  <c r="Q89" i="7"/>
  <c r="Q90" i="7"/>
  <c r="O90" i="7" s="1"/>
  <c r="O80" i="6" s="1"/>
  <c r="R80" i="6" s="1"/>
  <c r="Q91" i="7"/>
  <c r="Q92" i="7"/>
  <c r="Q93" i="7"/>
  <c r="Q94" i="7"/>
  <c r="Q95" i="7"/>
  <c r="Q96" i="7"/>
  <c r="Q97" i="7"/>
  <c r="Q98" i="7"/>
  <c r="Q99" i="7"/>
  <c r="Q100" i="7"/>
  <c r="Q101" i="7"/>
  <c r="Q102" i="7"/>
  <c r="O102" i="7" s="1"/>
  <c r="O92" i="6" s="1"/>
  <c r="R92" i="6" s="1"/>
  <c r="Q103" i="7"/>
  <c r="Q104" i="7"/>
  <c r="Q105" i="7"/>
  <c r="Q106" i="7"/>
  <c r="Q107" i="7"/>
  <c r="Q108" i="7"/>
  <c r="Q109" i="7"/>
  <c r="Q110" i="7"/>
  <c r="O110" i="7" s="1"/>
  <c r="O100" i="6" s="1"/>
  <c r="R100" i="6" s="1"/>
  <c r="Q111" i="7"/>
  <c r="Q112" i="7"/>
  <c r="Q113" i="7"/>
  <c r="Q114" i="7"/>
  <c r="O114" i="7" s="1"/>
  <c r="O104" i="6" s="1"/>
  <c r="R104" i="6" s="1"/>
  <c r="Q115" i="7"/>
  <c r="Q116" i="7"/>
  <c r="Q117" i="7"/>
  <c r="Q118" i="7"/>
  <c r="Q119" i="7"/>
  <c r="Q120" i="7"/>
  <c r="Q121" i="7"/>
  <c r="Q122" i="7"/>
  <c r="O122" i="7" s="1"/>
  <c r="O112" i="6" s="1"/>
  <c r="R112" i="6" s="1"/>
  <c r="K13" i="6"/>
  <c r="W14" i="6"/>
  <c r="W15" i="6"/>
  <c r="W16" i="6"/>
  <c r="W17" i="6"/>
  <c r="W18" i="6"/>
  <c r="W19" i="6"/>
  <c r="W20" i="6"/>
  <c r="W21" i="6"/>
  <c r="W22" i="6"/>
  <c r="W23" i="6"/>
  <c r="W24" i="6"/>
  <c r="W25" i="6"/>
  <c r="W26" i="6"/>
  <c r="W27" i="6"/>
  <c r="W28" i="6"/>
  <c r="W29" i="6"/>
  <c r="W30" i="6"/>
  <c r="W31" i="6"/>
  <c r="W32" i="6"/>
  <c r="W33" i="6"/>
  <c r="W34" i="6"/>
  <c r="W35" i="6"/>
  <c r="W36" i="6"/>
  <c r="W37" i="6"/>
  <c r="W38" i="6"/>
  <c r="W39" i="6"/>
  <c r="W40" i="6"/>
  <c r="W41" i="6"/>
  <c r="W42" i="6"/>
  <c r="W43" i="6"/>
  <c r="W44" i="6"/>
  <c r="W45" i="6"/>
  <c r="W46" i="6"/>
  <c r="W47" i="6"/>
  <c r="W48" i="6"/>
  <c r="W49" i="6"/>
  <c r="W50" i="6"/>
  <c r="W51" i="6"/>
  <c r="W52" i="6"/>
  <c r="W53" i="6"/>
  <c r="W54" i="6"/>
  <c r="W55" i="6"/>
  <c r="W56" i="6"/>
  <c r="W57" i="6"/>
  <c r="W58" i="6"/>
  <c r="W59" i="6"/>
  <c r="W60" i="6"/>
  <c r="W61" i="6"/>
  <c r="W62" i="6"/>
  <c r="W63" i="6"/>
  <c r="W64" i="6"/>
  <c r="W65" i="6"/>
  <c r="W66" i="6"/>
  <c r="W67" i="6"/>
  <c r="W68" i="6"/>
  <c r="W69" i="6"/>
  <c r="W70" i="6"/>
  <c r="W71" i="6"/>
  <c r="W72" i="6"/>
  <c r="W73" i="6"/>
  <c r="W74" i="6"/>
  <c r="W75" i="6"/>
  <c r="W76" i="6"/>
  <c r="W77" i="6"/>
  <c r="W78" i="6"/>
  <c r="W79" i="6"/>
  <c r="W80" i="6"/>
  <c r="W81" i="6"/>
  <c r="W82" i="6"/>
  <c r="W83" i="6"/>
  <c r="W84" i="6"/>
  <c r="W85" i="6"/>
  <c r="W86" i="6"/>
  <c r="W87" i="6"/>
  <c r="W88" i="6"/>
  <c r="W89" i="6"/>
  <c r="W90" i="6"/>
  <c r="W91" i="6"/>
  <c r="W92" i="6"/>
  <c r="W93" i="6"/>
  <c r="W94" i="6"/>
  <c r="W95" i="6"/>
  <c r="W96" i="6"/>
  <c r="W97" i="6"/>
  <c r="W98" i="6"/>
  <c r="W99" i="6"/>
  <c r="W100" i="6"/>
  <c r="W101" i="6"/>
  <c r="W102" i="6"/>
  <c r="W103" i="6"/>
  <c r="W104" i="6"/>
  <c r="W105" i="6"/>
  <c r="W106" i="6"/>
  <c r="W107" i="6"/>
  <c r="W108" i="6"/>
  <c r="W109" i="6"/>
  <c r="W110" i="6"/>
  <c r="W111" i="6"/>
  <c r="W112" i="6"/>
  <c r="W13" i="6"/>
  <c r="N112" i="6"/>
  <c r="M112" i="6"/>
  <c r="L112" i="6"/>
  <c r="J112" i="6"/>
  <c r="I112" i="6"/>
  <c r="G112" i="6"/>
  <c r="F112" i="6"/>
  <c r="E112" i="6"/>
  <c r="D112" i="6"/>
  <c r="C112" i="6"/>
  <c r="B112" i="6"/>
  <c r="N111" i="6"/>
  <c r="M111" i="6"/>
  <c r="L111" i="6"/>
  <c r="J111" i="6"/>
  <c r="I111" i="6"/>
  <c r="G111" i="6"/>
  <c r="F111" i="6"/>
  <c r="E111" i="6"/>
  <c r="D111" i="6"/>
  <c r="C111" i="6"/>
  <c r="B111" i="6"/>
  <c r="N110" i="6"/>
  <c r="M110" i="6"/>
  <c r="L110" i="6"/>
  <c r="J110" i="6"/>
  <c r="I110" i="6"/>
  <c r="G110" i="6"/>
  <c r="F110" i="6"/>
  <c r="E110" i="6"/>
  <c r="D110" i="6"/>
  <c r="C110" i="6"/>
  <c r="B110" i="6"/>
  <c r="N109" i="6"/>
  <c r="M109" i="6"/>
  <c r="L109" i="6"/>
  <c r="J109" i="6"/>
  <c r="I109" i="6"/>
  <c r="G109" i="6"/>
  <c r="F109" i="6"/>
  <c r="E109" i="6"/>
  <c r="D109" i="6"/>
  <c r="C109" i="6"/>
  <c r="B109" i="6"/>
  <c r="N108" i="6"/>
  <c r="M108" i="6"/>
  <c r="L108" i="6"/>
  <c r="J108" i="6"/>
  <c r="I108" i="6"/>
  <c r="G108" i="6"/>
  <c r="F108" i="6"/>
  <c r="E108" i="6"/>
  <c r="D108" i="6"/>
  <c r="C108" i="6"/>
  <c r="B108" i="6"/>
  <c r="N107" i="6"/>
  <c r="M107" i="6"/>
  <c r="L107" i="6"/>
  <c r="J107" i="6"/>
  <c r="I107" i="6"/>
  <c r="G107" i="6"/>
  <c r="F107" i="6"/>
  <c r="E107" i="6"/>
  <c r="D107" i="6"/>
  <c r="C107" i="6"/>
  <c r="B107" i="6"/>
  <c r="N106" i="6"/>
  <c r="M106" i="6"/>
  <c r="L106" i="6"/>
  <c r="J106" i="6"/>
  <c r="I106" i="6"/>
  <c r="G106" i="6"/>
  <c r="F106" i="6"/>
  <c r="E106" i="6"/>
  <c r="D106" i="6"/>
  <c r="C106" i="6"/>
  <c r="B106" i="6"/>
  <c r="N105" i="6"/>
  <c r="M105" i="6"/>
  <c r="L105" i="6"/>
  <c r="J105" i="6"/>
  <c r="I105" i="6"/>
  <c r="G105" i="6"/>
  <c r="F105" i="6"/>
  <c r="E105" i="6"/>
  <c r="D105" i="6"/>
  <c r="C105" i="6"/>
  <c r="B105" i="6"/>
  <c r="N104" i="6"/>
  <c r="M104" i="6"/>
  <c r="L104" i="6"/>
  <c r="J104" i="6"/>
  <c r="I104" i="6"/>
  <c r="G104" i="6"/>
  <c r="F104" i="6"/>
  <c r="E104" i="6"/>
  <c r="D104" i="6"/>
  <c r="C104" i="6"/>
  <c r="B104" i="6"/>
  <c r="N103" i="6"/>
  <c r="M103" i="6"/>
  <c r="L103" i="6"/>
  <c r="J103" i="6"/>
  <c r="I103" i="6"/>
  <c r="G103" i="6"/>
  <c r="F103" i="6"/>
  <c r="E103" i="6"/>
  <c r="D103" i="6"/>
  <c r="C103" i="6"/>
  <c r="B103" i="6"/>
  <c r="N102" i="6"/>
  <c r="M102" i="6"/>
  <c r="L102" i="6"/>
  <c r="J102" i="6"/>
  <c r="I102" i="6"/>
  <c r="G102" i="6"/>
  <c r="F102" i="6"/>
  <c r="E102" i="6"/>
  <c r="D102" i="6"/>
  <c r="C102" i="6"/>
  <c r="B102" i="6"/>
  <c r="N101" i="6"/>
  <c r="M101" i="6"/>
  <c r="L101" i="6"/>
  <c r="J101" i="6"/>
  <c r="I101" i="6"/>
  <c r="G101" i="6"/>
  <c r="F101" i="6"/>
  <c r="E101" i="6"/>
  <c r="D101" i="6"/>
  <c r="C101" i="6"/>
  <c r="B101" i="6"/>
  <c r="N100" i="6"/>
  <c r="M100" i="6"/>
  <c r="L100" i="6"/>
  <c r="J100" i="6"/>
  <c r="I100" i="6"/>
  <c r="G100" i="6"/>
  <c r="F100" i="6"/>
  <c r="E100" i="6"/>
  <c r="D100" i="6"/>
  <c r="C100" i="6"/>
  <c r="B100" i="6"/>
  <c r="N99" i="6"/>
  <c r="M99" i="6"/>
  <c r="L99" i="6"/>
  <c r="J99" i="6"/>
  <c r="I99" i="6"/>
  <c r="G99" i="6"/>
  <c r="F99" i="6"/>
  <c r="E99" i="6"/>
  <c r="D99" i="6"/>
  <c r="C99" i="6"/>
  <c r="B99" i="6"/>
  <c r="N98" i="6"/>
  <c r="M98" i="6"/>
  <c r="L98" i="6"/>
  <c r="J98" i="6"/>
  <c r="I98" i="6"/>
  <c r="G98" i="6"/>
  <c r="F98" i="6"/>
  <c r="E98" i="6"/>
  <c r="D98" i="6"/>
  <c r="C98" i="6"/>
  <c r="B98" i="6"/>
  <c r="N97" i="6"/>
  <c r="M97" i="6"/>
  <c r="L97" i="6"/>
  <c r="J97" i="6"/>
  <c r="I97" i="6"/>
  <c r="G97" i="6"/>
  <c r="F97" i="6"/>
  <c r="E97" i="6"/>
  <c r="D97" i="6"/>
  <c r="C97" i="6"/>
  <c r="B97" i="6"/>
  <c r="N96" i="6"/>
  <c r="M96" i="6"/>
  <c r="L96" i="6"/>
  <c r="J96" i="6"/>
  <c r="I96" i="6"/>
  <c r="G96" i="6"/>
  <c r="F96" i="6"/>
  <c r="E96" i="6"/>
  <c r="D96" i="6"/>
  <c r="C96" i="6"/>
  <c r="B96" i="6"/>
  <c r="N95" i="6"/>
  <c r="M95" i="6"/>
  <c r="L95" i="6"/>
  <c r="J95" i="6"/>
  <c r="I95" i="6"/>
  <c r="G95" i="6"/>
  <c r="F95" i="6"/>
  <c r="E95" i="6"/>
  <c r="D95" i="6"/>
  <c r="C95" i="6"/>
  <c r="B95" i="6"/>
  <c r="N94" i="6"/>
  <c r="M94" i="6"/>
  <c r="L94" i="6"/>
  <c r="J94" i="6"/>
  <c r="I94" i="6"/>
  <c r="G94" i="6"/>
  <c r="F94" i="6"/>
  <c r="E94" i="6"/>
  <c r="D94" i="6"/>
  <c r="C94" i="6"/>
  <c r="B94" i="6"/>
  <c r="N93" i="6"/>
  <c r="M93" i="6"/>
  <c r="L93" i="6"/>
  <c r="J93" i="6"/>
  <c r="I93" i="6"/>
  <c r="G93" i="6"/>
  <c r="F93" i="6"/>
  <c r="E93" i="6"/>
  <c r="D93" i="6"/>
  <c r="C93" i="6"/>
  <c r="B93" i="6"/>
  <c r="N92" i="6"/>
  <c r="M92" i="6"/>
  <c r="L92" i="6"/>
  <c r="J92" i="6"/>
  <c r="I92" i="6"/>
  <c r="G92" i="6"/>
  <c r="F92" i="6"/>
  <c r="E92" i="6"/>
  <c r="D92" i="6"/>
  <c r="C92" i="6"/>
  <c r="B92" i="6"/>
  <c r="N91" i="6"/>
  <c r="M91" i="6"/>
  <c r="L91" i="6"/>
  <c r="J91" i="6"/>
  <c r="I91" i="6"/>
  <c r="G91" i="6"/>
  <c r="F91" i="6"/>
  <c r="E91" i="6"/>
  <c r="D91" i="6"/>
  <c r="C91" i="6"/>
  <c r="B91" i="6"/>
  <c r="N90" i="6"/>
  <c r="M90" i="6"/>
  <c r="L90" i="6"/>
  <c r="J90" i="6"/>
  <c r="I90" i="6"/>
  <c r="G90" i="6"/>
  <c r="F90" i="6"/>
  <c r="E90" i="6"/>
  <c r="D90" i="6"/>
  <c r="C90" i="6"/>
  <c r="B90" i="6"/>
  <c r="N89" i="6"/>
  <c r="M89" i="6"/>
  <c r="L89" i="6"/>
  <c r="J89" i="6"/>
  <c r="I89" i="6"/>
  <c r="G89" i="6"/>
  <c r="F89" i="6"/>
  <c r="E89" i="6"/>
  <c r="D89" i="6"/>
  <c r="C89" i="6"/>
  <c r="B89" i="6"/>
  <c r="N88" i="6"/>
  <c r="M88" i="6"/>
  <c r="L88" i="6"/>
  <c r="J88" i="6"/>
  <c r="I88" i="6"/>
  <c r="G88" i="6"/>
  <c r="F88" i="6"/>
  <c r="E88" i="6"/>
  <c r="D88" i="6"/>
  <c r="C88" i="6"/>
  <c r="B88" i="6"/>
  <c r="N87" i="6"/>
  <c r="M87" i="6"/>
  <c r="L87" i="6"/>
  <c r="J87" i="6"/>
  <c r="I87" i="6"/>
  <c r="G87" i="6"/>
  <c r="F87" i="6"/>
  <c r="E87" i="6"/>
  <c r="D87" i="6"/>
  <c r="C87" i="6"/>
  <c r="B87" i="6"/>
  <c r="N86" i="6"/>
  <c r="M86" i="6"/>
  <c r="L86" i="6"/>
  <c r="J86" i="6"/>
  <c r="I86" i="6"/>
  <c r="G86" i="6"/>
  <c r="F86" i="6"/>
  <c r="E86" i="6"/>
  <c r="D86" i="6"/>
  <c r="C86" i="6"/>
  <c r="B86" i="6"/>
  <c r="N85" i="6"/>
  <c r="M85" i="6"/>
  <c r="L85" i="6"/>
  <c r="J85" i="6"/>
  <c r="I85" i="6"/>
  <c r="G85" i="6"/>
  <c r="F85" i="6"/>
  <c r="E85" i="6"/>
  <c r="D85" i="6"/>
  <c r="C85" i="6"/>
  <c r="B85" i="6"/>
  <c r="N84" i="6"/>
  <c r="M84" i="6"/>
  <c r="L84" i="6"/>
  <c r="J84" i="6"/>
  <c r="I84" i="6"/>
  <c r="G84" i="6"/>
  <c r="F84" i="6"/>
  <c r="E84" i="6"/>
  <c r="D84" i="6"/>
  <c r="C84" i="6"/>
  <c r="B84" i="6"/>
  <c r="N83" i="6"/>
  <c r="M83" i="6"/>
  <c r="L83" i="6"/>
  <c r="J83" i="6"/>
  <c r="I83" i="6"/>
  <c r="G83" i="6"/>
  <c r="F83" i="6"/>
  <c r="E83" i="6"/>
  <c r="D83" i="6"/>
  <c r="C83" i="6"/>
  <c r="B83" i="6"/>
  <c r="N82" i="6"/>
  <c r="M82" i="6"/>
  <c r="L82" i="6"/>
  <c r="J82" i="6"/>
  <c r="I82" i="6"/>
  <c r="G82" i="6"/>
  <c r="F82" i="6"/>
  <c r="E82" i="6"/>
  <c r="D82" i="6"/>
  <c r="C82" i="6"/>
  <c r="B82" i="6"/>
  <c r="N81" i="6"/>
  <c r="M81" i="6"/>
  <c r="L81" i="6"/>
  <c r="J81" i="6"/>
  <c r="I81" i="6"/>
  <c r="G81" i="6"/>
  <c r="F81" i="6"/>
  <c r="E81" i="6"/>
  <c r="D81" i="6"/>
  <c r="C81" i="6"/>
  <c r="B81" i="6"/>
  <c r="N80" i="6"/>
  <c r="M80" i="6"/>
  <c r="L80" i="6"/>
  <c r="J80" i="6"/>
  <c r="I80" i="6"/>
  <c r="G80" i="6"/>
  <c r="F80" i="6"/>
  <c r="E80" i="6"/>
  <c r="D80" i="6"/>
  <c r="C80" i="6"/>
  <c r="B80" i="6"/>
  <c r="N79" i="6"/>
  <c r="M79" i="6"/>
  <c r="L79" i="6"/>
  <c r="J79" i="6"/>
  <c r="I79" i="6"/>
  <c r="G79" i="6"/>
  <c r="F79" i="6"/>
  <c r="E79" i="6"/>
  <c r="D79" i="6"/>
  <c r="C79" i="6"/>
  <c r="B79" i="6"/>
  <c r="N78" i="6"/>
  <c r="M78" i="6"/>
  <c r="L78" i="6"/>
  <c r="J78" i="6"/>
  <c r="I78" i="6"/>
  <c r="G78" i="6"/>
  <c r="F78" i="6"/>
  <c r="E78" i="6"/>
  <c r="D78" i="6"/>
  <c r="C78" i="6"/>
  <c r="B78" i="6"/>
  <c r="N77" i="6"/>
  <c r="M77" i="6"/>
  <c r="L77" i="6"/>
  <c r="J77" i="6"/>
  <c r="I77" i="6"/>
  <c r="G77" i="6"/>
  <c r="F77" i="6"/>
  <c r="E77" i="6"/>
  <c r="D77" i="6"/>
  <c r="C77" i="6"/>
  <c r="B77" i="6"/>
  <c r="N76" i="6"/>
  <c r="M76" i="6"/>
  <c r="L76" i="6"/>
  <c r="J76" i="6"/>
  <c r="I76" i="6"/>
  <c r="G76" i="6"/>
  <c r="F76" i="6"/>
  <c r="E76" i="6"/>
  <c r="D76" i="6"/>
  <c r="C76" i="6"/>
  <c r="B76" i="6"/>
  <c r="N75" i="6"/>
  <c r="M75" i="6"/>
  <c r="L75" i="6"/>
  <c r="J75" i="6"/>
  <c r="I75" i="6"/>
  <c r="G75" i="6"/>
  <c r="F75" i="6"/>
  <c r="E75" i="6"/>
  <c r="D75" i="6"/>
  <c r="C75" i="6"/>
  <c r="B75" i="6"/>
  <c r="N74" i="6"/>
  <c r="M74" i="6"/>
  <c r="L74" i="6"/>
  <c r="J74" i="6"/>
  <c r="I74" i="6"/>
  <c r="G74" i="6"/>
  <c r="F74" i="6"/>
  <c r="E74" i="6"/>
  <c r="D74" i="6"/>
  <c r="C74" i="6"/>
  <c r="B74" i="6"/>
  <c r="N73" i="6"/>
  <c r="M73" i="6"/>
  <c r="L73" i="6"/>
  <c r="J73" i="6"/>
  <c r="I73" i="6"/>
  <c r="G73" i="6"/>
  <c r="F73" i="6"/>
  <c r="E73" i="6"/>
  <c r="D73" i="6"/>
  <c r="C73" i="6"/>
  <c r="B73" i="6"/>
  <c r="N72" i="6"/>
  <c r="M72" i="6"/>
  <c r="L72" i="6"/>
  <c r="J72" i="6"/>
  <c r="I72" i="6"/>
  <c r="G72" i="6"/>
  <c r="F72" i="6"/>
  <c r="E72" i="6"/>
  <c r="D72" i="6"/>
  <c r="C72" i="6"/>
  <c r="B72" i="6"/>
  <c r="N71" i="6"/>
  <c r="M71" i="6"/>
  <c r="L71" i="6"/>
  <c r="J71" i="6"/>
  <c r="I71" i="6"/>
  <c r="G71" i="6"/>
  <c r="F71" i="6"/>
  <c r="E71" i="6"/>
  <c r="D71" i="6"/>
  <c r="C71" i="6"/>
  <c r="B71" i="6"/>
  <c r="N70" i="6"/>
  <c r="M70" i="6"/>
  <c r="L70" i="6"/>
  <c r="J70" i="6"/>
  <c r="I70" i="6"/>
  <c r="G70" i="6"/>
  <c r="F70" i="6"/>
  <c r="E70" i="6"/>
  <c r="D70" i="6"/>
  <c r="C70" i="6"/>
  <c r="B70" i="6"/>
  <c r="N69" i="6"/>
  <c r="M69" i="6"/>
  <c r="L69" i="6"/>
  <c r="J69" i="6"/>
  <c r="I69" i="6"/>
  <c r="G69" i="6"/>
  <c r="F69" i="6"/>
  <c r="E69" i="6"/>
  <c r="D69" i="6"/>
  <c r="C69" i="6"/>
  <c r="B69" i="6"/>
  <c r="N68" i="6"/>
  <c r="M68" i="6"/>
  <c r="L68" i="6"/>
  <c r="J68" i="6"/>
  <c r="I68" i="6"/>
  <c r="G68" i="6"/>
  <c r="F68" i="6"/>
  <c r="E68" i="6"/>
  <c r="D68" i="6"/>
  <c r="C68" i="6"/>
  <c r="B68" i="6"/>
  <c r="N67" i="6"/>
  <c r="M67" i="6"/>
  <c r="L67" i="6"/>
  <c r="J67" i="6"/>
  <c r="I67" i="6"/>
  <c r="G67" i="6"/>
  <c r="F67" i="6"/>
  <c r="E67" i="6"/>
  <c r="D67" i="6"/>
  <c r="C67" i="6"/>
  <c r="B67" i="6"/>
  <c r="N66" i="6"/>
  <c r="M66" i="6"/>
  <c r="L66" i="6"/>
  <c r="J66" i="6"/>
  <c r="I66" i="6"/>
  <c r="G66" i="6"/>
  <c r="F66" i="6"/>
  <c r="E66" i="6"/>
  <c r="D66" i="6"/>
  <c r="C66" i="6"/>
  <c r="B66" i="6"/>
  <c r="N65" i="6"/>
  <c r="M65" i="6"/>
  <c r="L65" i="6"/>
  <c r="J65" i="6"/>
  <c r="I65" i="6"/>
  <c r="G65" i="6"/>
  <c r="F65" i="6"/>
  <c r="E65" i="6"/>
  <c r="D65" i="6"/>
  <c r="C65" i="6"/>
  <c r="B65" i="6"/>
  <c r="N64" i="6"/>
  <c r="M64" i="6"/>
  <c r="L64" i="6"/>
  <c r="J64" i="6"/>
  <c r="I64" i="6"/>
  <c r="G64" i="6"/>
  <c r="F64" i="6"/>
  <c r="E64" i="6"/>
  <c r="D64" i="6"/>
  <c r="C64" i="6"/>
  <c r="B64" i="6"/>
  <c r="N63" i="6"/>
  <c r="M63" i="6"/>
  <c r="L63" i="6"/>
  <c r="J63" i="6"/>
  <c r="I63" i="6"/>
  <c r="G63" i="6"/>
  <c r="F63" i="6"/>
  <c r="E63" i="6"/>
  <c r="D63" i="6"/>
  <c r="C63" i="6"/>
  <c r="B63" i="6"/>
  <c r="N62" i="6"/>
  <c r="M62" i="6"/>
  <c r="L62" i="6"/>
  <c r="J62" i="6"/>
  <c r="I62" i="6"/>
  <c r="G62" i="6"/>
  <c r="F62" i="6"/>
  <c r="E62" i="6"/>
  <c r="D62" i="6"/>
  <c r="C62" i="6"/>
  <c r="B62" i="6"/>
  <c r="N61" i="6"/>
  <c r="M61" i="6"/>
  <c r="L61" i="6"/>
  <c r="J61" i="6"/>
  <c r="I61" i="6"/>
  <c r="G61" i="6"/>
  <c r="F61" i="6"/>
  <c r="E61" i="6"/>
  <c r="D61" i="6"/>
  <c r="C61" i="6"/>
  <c r="B61" i="6"/>
  <c r="N60" i="6"/>
  <c r="M60" i="6"/>
  <c r="L60" i="6"/>
  <c r="J60" i="6"/>
  <c r="I60" i="6"/>
  <c r="G60" i="6"/>
  <c r="F60" i="6"/>
  <c r="E60" i="6"/>
  <c r="D60" i="6"/>
  <c r="C60" i="6"/>
  <c r="B60" i="6"/>
  <c r="N59" i="6"/>
  <c r="M59" i="6"/>
  <c r="L59" i="6"/>
  <c r="J59" i="6"/>
  <c r="I59" i="6"/>
  <c r="G59" i="6"/>
  <c r="F59" i="6"/>
  <c r="E59" i="6"/>
  <c r="D59" i="6"/>
  <c r="C59" i="6"/>
  <c r="B59" i="6"/>
  <c r="N58" i="6"/>
  <c r="M58" i="6"/>
  <c r="L58" i="6"/>
  <c r="J58" i="6"/>
  <c r="I58" i="6"/>
  <c r="G58" i="6"/>
  <c r="F58" i="6"/>
  <c r="E58" i="6"/>
  <c r="D58" i="6"/>
  <c r="C58" i="6"/>
  <c r="B58" i="6"/>
  <c r="N57" i="6"/>
  <c r="M57" i="6"/>
  <c r="L57" i="6"/>
  <c r="J57" i="6"/>
  <c r="I57" i="6"/>
  <c r="G57" i="6"/>
  <c r="F57" i="6"/>
  <c r="E57" i="6"/>
  <c r="D57" i="6"/>
  <c r="C57" i="6"/>
  <c r="B57" i="6"/>
  <c r="N56" i="6"/>
  <c r="M56" i="6"/>
  <c r="L56" i="6"/>
  <c r="J56" i="6"/>
  <c r="I56" i="6"/>
  <c r="G56" i="6"/>
  <c r="F56" i="6"/>
  <c r="E56" i="6"/>
  <c r="D56" i="6"/>
  <c r="C56" i="6"/>
  <c r="B56" i="6"/>
  <c r="N55" i="6"/>
  <c r="M55" i="6"/>
  <c r="L55" i="6"/>
  <c r="J55" i="6"/>
  <c r="I55" i="6"/>
  <c r="G55" i="6"/>
  <c r="F55" i="6"/>
  <c r="E55" i="6"/>
  <c r="D55" i="6"/>
  <c r="C55" i="6"/>
  <c r="B55" i="6"/>
  <c r="N54" i="6"/>
  <c r="M54" i="6"/>
  <c r="L54" i="6"/>
  <c r="J54" i="6"/>
  <c r="I54" i="6"/>
  <c r="G54" i="6"/>
  <c r="F54" i="6"/>
  <c r="E54" i="6"/>
  <c r="D54" i="6"/>
  <c r="C54" i="6"/>
  <c r="B54" i="6"/>
  <c r="N53" i="6"/>
  <c r="M53" i="6"/>
  <c r="L53" i="6"/>
  <c r="J53" i="6"/>
  <c r="I53" i="6"/>
  <c r="G53" i="6"/>
  <c r="F53" i="6"/>
  <c r="E53" i="6"/>
  <c r="D53" i="6"/>
  <c r="C53" i="6"/>
  <c r="B53" i="6"/>
  <c r="N52" i="6"/>
  <c r="M52" i="6"/>
  <c r="L52" i="6"/>
  <c r="J52" i="6"/>
  <c r="I52" i="6"/>
  <c r="G52" i="6"/>
  <c r="F52" i="6"/>
  <c r="E52" i="6"/>
  <c r="D52" i="6"/>
  <c r="C52" i="6"/>
  <c r="B52" i="6"/>
  <c r="N51" i="6"/>
  <c r="M51" i="6"/>
  <c r="L51" i="6"/>
  <c r="J51" i="6"/>
  <c r="I51" i="6"/>
  <c r="G51" i="6"/>
  <c r="F51" i="6"/>
  <c r="E51" i="6"/>
  <c r="D51" i="6"/>
  <c r="C51" i="6"/>
  <c r="B51" i="6"/>
  <c r="N50" i="6"/>
  <c r="M50" i="6"/>
  <c r="L50" i="6"/>
  <c r="J50" i="6"/>
  <c r="I50" i="6"/>
  <c r="G50" i="6"/>
  <c r="F50" i="6"/>
  <c r="E50" i="6"/>
  <c r="D50" i="6"/>
  <c r="C50" i="6"/>
  <c r="B50" i="6"/>
  <c r="N49" i="6"/>
  <c r="M49" i="6"/>
  <c r="L49" i="6"/>
  <c r="J49" i="6"/>
  <c r="I49" i="6"/>
  <c r="G49" i="6"/>
  <c r="F49" i="6"/>
  <c r="E49" i="6"/>
  <c r="D49" i="6"/>
  <c r="C49" i="6"/>
  <c r="B49" i="6"/>
  <c r="N48" i="6"/>
  <c r="M48" i="6"/>
  <c r="L48" i="6"/>
  <c r="J48" i="6"/>
  <c r="I48" i="6"/>
  <c r="G48" i="6"/>
  <c r="F48" i="6"/>
  <c r="E48" i="6"/>
  <c r="D48" i="6"/>
  <c r="C48" i="6"/>
  <c r="B48" i="6"/>
  <c r="N47" i="6"/>
  <c r="M47" i="6"/>
  <c r="L47" i="6"/>
  <c r="J47" i="6"/>
  <c r="I47" i="6"/>
  <c r="G47" i="6"/>
  <c r="F47" i="6"/>
  <c r="E47" i="6"/>
  <c r="D47" i="6"/>
  <c r="C47" i="6"/>
  <c r="B47" i="6"/>
  <c r="N46" i="6"/>
  <c r="M46" i="6"/>
  <c r="L46" i="6"/>
  <c r="J46" i="6"/>
  <c r="I46" i="6"/>
  <c r="G46" i="6"/>
  <c r="F46" i="6"/>
  <c r="E46" i="6"/>
  <c r="D46" i="6"/>
  <c r="C46" i="6"/>
  <c r="B46" i="6"/>
  <c r="N45" i="6"/>
  <c r="M45" i="6"/>
  <c r="L45" i="6"/>
  <c r="J45" i="6"/>
  <c r="I45" i="6"/>
  <c r="G45" i="6"/>
  <c r="F45" i="6"/>
  <c r="E45" i="6"/>
  <c r="D45" i="6"/>
  <c r="C45" i="6"/>
  <c r="B45" i="6"/>
  <c r="N44" i="6"/>
  <c r="M44" i="6"/>
  <c r="L44" i="6"/>
  <c r="J44" i="6"/>
  <c r="I44" i="6"/>
  <c r="G44" i="6"/>
  <c r="F44" i="6"/>
  <c r="E44" i="6"/>
  <c r="D44" i="6"/>
  <c r="C44" i="6"/>
  <c r="B44" i="6"/>
  <c r="N43" i="6"/>
  <c r="M43" i="6"/>
  <c r="L43" i="6"/>
  <c r="J43" i="6"/>
  <c r="I43" i="6"/>
  <c r="G43" i="6"/>
  <c r="F43" i="6"/>
  <c r="E43" i="6"/>
  <c r="D43" i="6"/>
  <c r="C43" i="6"/>
  <c r="B43" i="6"/>
  <c r="N42" i="6"/>
  <c r="M42" i="6"/>
  <c r="L42" i="6"/>
  <c r="J42" i="6"/>
  <c r="I42" i="6"/>
  <c r="G42" i="6"/>
  <c r="F42" i="6"/>
  <c r="E42" i="6"/>
  <c r="D42" i="6"/>
  <c r="C42" i="6"/>
  <c r="B42" i="6"/>
  <c r="N41" i="6"/>
  <c r="M41" i="6"/>
  <c r="L41" i="6"/>
  <c r="J41" i="6"/>
  <c r="I41" i="6"/>
  <c r="G41" i="6"/>
  <c r="F41" i="6"/>
  <c r="E41" i="6"/>
  <c r="D41" i="6"/>
  <c r="C41" i="6"/>
  <c r="B41" i="6"/>
  <c r="N40" i="6"/>
  <c r="M40" i="6"/>
  <c r="L40" i="6"/>
  <c r="J40" i="6"/>
  <c r="I40" i="6"/>
  <c r="G40" i="6"/>
  <c r="F40" i="6"/>
  <c r="E40" i="6"/>
  <c r="D40" i="6"/>
  <c r="C40" i="6"/>
  <c r="B40" i="6"/>
  <c r="N39" i="6"/>
  <c r="M39" i="6"/>
  <c r="L39" i="6"/>
  <c r="J39" i="6"/>
  <c r="I39" i="6"/>
  <c r="G39" i="6"/>
  <c r="F39" i="6"/>
  <c r="E39" i="6"/>
  <c r="D39" i="6"/>
  <c r="C39" i="6"/>
  <c r="B39" i="6"/>
  <c r="N38" i="6"/>
  <c r="M38" i="6"/>
  <c r="L38" i="6"/>
  <c r="J38" i="6"/>
  <c r="I38" i="6"/>
  <c r="G38" i="6"/>
  <c r="F38" i="6"/>
  <c r="E38" i="6"/>
  <c r="D38" i="6"/>
  <c r="C38" i="6"/>
  <c r="B38" i="6"/>
  <c r="N37" i="6"/>
  <c r="M37" i="6"/>
  <c r="L37" i="6"/>
  <c r="J37" i="6"/>
  <c r="I37" i="6"/>
  <c r="G37" i="6"/>
  <c r="F37" i="6"/>
  <c r="E37" i="6"/>
  <c r="D37" i="6"/>
  <c r="C37" i="6"/>
  <c r="B37" i="6"/>
  <c r="N36" i="6"/>
  <c r="M36" i="6"/>
  <c r="L36" i="6"/>
  <c r="J36" i="6"/>
  <c r="I36" i="6"/>
  <c r="G36" i="6"/>
  <c r="F36" i="6"/>
  <c r="E36" i="6"/>
  <c r="D36" i="6"/>
  <c r="C36" i="6"/>
  <c r="B36" i="6"/>
  <c r="N35" i="6"/>
  <c r="M35" i="6"/>
  <c r="L35" i="6"/>
  <c r="J35" i="6"/>
  <c r="I35" i="6"/>
  <c r="G35" i="6"/>
  <c r="F35" i="6"/>
  <c r="E35" i="6"/>
  <c r="D35" i="6"/>
  <c r="C35" i="6"/>
  <c r="B35" i="6"/>
  <c r="N34" i="6"/>
  <c r="M34" i="6"/>
  <c r="L34" i="6"/>
  <c r="J34" i="6"/>
  <c r="I34" i="6"/>
  <c r="G34" i="6"/>
  <c r="F34" i="6"/>
  <c r="E34" i="6"/>
  <c r="D34" i="6"/>
  <c r="C34" i="6"/>
  <c r="B34" i="6"/>
  <c r="N33" i="6"/>
  <c r="M33" i="6"/>
  <c r="L33" i="6"/>
  <c r="J33" i="6"/>
  <c r="I33" i="6"/>
  <c r="G33" i="6"/>
  <c r="F33" i="6"/>
  <c r="E33" i="6"/>
  <c r="D33" i="6"/>
  <c r="C33" i="6"/>
  <c r="B33" i="6"/>
  <c r="N32" i="6"/>
  <c r="M32" i="6"/>
  <c r="L32" i="6"/>
  <c r="J32" i="6"/>
  <c r="I32" i="6"/>
  <c r="G32" i="6"/>
  <c r="F32" i="6"/>
  <c r="E32" i="6"/>
  <c r="D32" i="6"/>
  <c r="C32" i="6"/>
  <c r="B32" i="6"/>
  <c r="N31" i="6"/>
  <c r="M31" i="6"/>
  <c r="L31" i="6"/>
  <c r="J31" i="6"/>
  <c r="I31" i="6"/>
  <c r="G31" i="6"/>
  <c r="F31" i="6"/>
  <c r="E31" i="6"/>
  <c r="D31" i="6"/>
  <c r="C31" i="6"/>
  <c r="B31" i="6"/>
  <c r="N30" i="6"/>
  <c r="M30" i="6"/>
  <c r="L30" i="6"/>
  <c r="J30" i="6"/>
  <c r="I30" i="6"/>
  <c r="G30" i="6"/>
  <c r="F30" i="6"/>
  <c r="E30" i="6"/>
  <c r="D30" i="6"/>
  <c r="C30" i="6"/>
  <c r="B30" i="6"/>
  <c r="N29" i="6"/>
  <c r="M29" i="6"/>
  <c r="L29" i="6"/>
  <c r="J29" i="6"/>
  <c r="I29" i="6"/>
  <c r="G29" i="6"/>
  <c r="F29" i="6"/>
  <c r="E29" i="6"/>
  <c r="D29" i="6"/>
  <c r="C29" i="6"/>
  <c r="B29" i="6"/>
  <c r="N28" i="6"/>
  <c r="M28" i="6"/>
  <c r="L28" i="6"/>
  <c r="J28" i="6"/>
  <c r="I28" i="6"/>
  <c r="G28" i="6"/>
  <c r="F28" i="6"/>
  <c r="E28" i="6"/>
  <c r="D28" i="6"/>
  <c r="C28" i="6"/>
  <c r="B28" i="6"/>
  <c r="N27" i="6"/>
  <c r="M27" i="6"/>
  <c r="L27" i="6"/>
  <c r="J27" i="6"/>
  <c r="I27" i="6"/>
  <c r="G27" i="6"/>
  <c r="F27" i="6"/>
  <c r="E27" i="6"/>
  <c r="D27" i="6"/>
  <c r="C27" i="6"/>
  <c r="B27" i="6"/>
  <c r="N26" i="6"/>
  <c r="M26" i="6"/>
  <c r="L26" i="6"/>
  <c r="J26" i="6"/>
  <c r="I26" i="6"/>
  <c r="G26" i="6"/>
  <c r="F26" i="6"/>
  <c r="E26" i="6"/>
  <c r="D26" i="6"/>
  <c r="C26" i="6"/>
  <c r="B26" i="6"/>
  <c r="N25" i="6"/>
  <c r="M25" i="6"/>
  <c r="L25" i="6"/>
  <c r="J25" i="6"/>
  <c r="I25" i="6"/>
  <c r="G25" i="6"/>
  <c r="F25" i="6"/>
  <c r="E25" i="6"/>
  <c r="D25" i="6"/>
  <c r="C25" i="6"/>
  <c r="B25" i="6"/>
  <c r="N24" i="6"/>
  <c r="M24" i="6"/>
  <c r="L24" i="6"/>
  <c r="J24" i="6"/>
  <c r="I24" i="6"/>
  <c r="G24" i="6"/>
  <c r="F24" i="6"/>
  <c r="E24" i="6"/>
  <c r="D24" i="6"/>
  <c r="C24" i="6"/>
  <c r="B24" i="6"/>
  <c r="N23" i="6"/>
  <c r="M23" i="6"/>
  <c r="L23" i="6"/>
  <c r="J23" i="6"/>
  <c r="I23" i="6"/>
  <c r="G23" i="6"/>
  <c r="F23" i="6"/>
  <c r="E23" i="6"/>
  <c r="D23" i="6"/>
  <c r="C23" i="6"/>
  <c r="B23" i="6"/>
  <c r="N22" i="6"/>
  <c r="M22" i="6"/>
  <c r="L22" i="6"/>
  <c r="J22" i="6"/>
  <c r="I22" i="6"/>
  <c r="G22" i="6"/>
  <c r="F22" i="6"/>
  <c r="E22" i="6"/>
  <c r="D22" i="6"/>
  <c r="C22" i="6"/>
  <c r="B22" i="6"/>
  <c r="N21" i="6"/>
  <c r="M21" i="6"/>
  <c r="L21" i="6"/>
  <c r="J21" i="6"/>
  <c r="I21" i="6"/>
  <c r="G21" i="6"/>
  <c r="F21" i="6"/>
  <c r="E21" i="6"/>
  <c r="D21" i="6"/>
  <c r="C21" i="6"/>
  <c r="B21" i="6"/>
  <c r="N20" i="6"/>
  <c r="M20" i="6"/>
  <c r="L20" i="6"/>
  <c r="J20" i="6"/>
  <c r="I20" i="6"/>
  <c r="G20" i="6"/>
  <c r="F20" i="6"/>
  <c r="E20" i="6"/>
  <c r="D20" i="6"/>
  <c r="C20" i="6"/>
  <c r="B20" i="6"/>
  <c r="N19" i="6"/>
  <c r="M19" i="6"/>
  <c r="L19" i="6"/>
  <c r="J19" i="6"/>
  <c r="I19" i="6"/>
  <c r="G19" i="6"/>
  <c r="F19" i="6"/>
  <c r="E19" i="6"/>
  <c r="D19" i="6"/>
  <c r="C19" i="6"/>
  <c r="B19" i="6"/>
  <c r="N18" i="6"/>
  <c r="M18" i="6"/>
  <c r="L18" i="6"/>
  <c r="J18" i="6"/>
  <c r="I18" i="6"/>
  <c r="G18" i="6"/>
  <c r="F18" i="6"/>
  <c r="E18" i="6"/>
  <c r="D18" i="6"/>
  <c r="C18" i="6"/>
  <c r="B18" i="6"/>
  <c r="N17" i="6"/>
  <c r="M17" i="6"/>
  <c r="L17" i="6"/>
  <c r="J17" i="6"/>
  <c r="I17" i="6"/>
  <c r="G17" i="6"/>
  <c r="F17" i="6"/>
  <c r="E17" i="6"/>
  <c r="D17" i="6"/>
  <c r="C17" i="6"/>
  <c r="B17" i="6"/>
  <c r="N16" i="6"/>
  <c r="M16" i="6"/>
  <c r="L16" i="6"/>
  <c r="J16" i="6"/>
  <c r="I16" i="6"/>
  <c r="G16" i="6"/>
  <c r="F16" i="6"/>
  <c r="E16" i="6"/>
  <c r="D16" i="6"/>
  <c r="C16" i="6"/>
  <c r="B16" i="6"/>
  <c r="N15" i="6"/>
  <c r="M15" i="6"/>
  <c r="L15" i="6"/>
  <c r="J15" i="6"/>
  <c r="I15" i="6"/>
  <c r="G15" i="6"/>
  <c r="F15" i="6"/>
  <c r="E15" i="6"/>
  <c r="D15" i="6"/>
  <c r="C15" i="6"/>
  <c r="B15" i="6"/>
  <c r="N14" i="6"/>
  <c r="M14" i="6"/>
  <c r="L14" i="6"/>
  <c r="J14" i="6"/>
  <c r="I14" i="6"/>
  <c r="G14" i="6"/>
  <c r="F14" i="6"/>
  <c r="E14" i="6"/>
  <c r="D14" i="6"/>
  <c r="C14" i="6"/>
  <c r="B14" i="6"/>
  <c r="N13" i="6"/>
  <c r="M13" i="6"/>
  <c r="L13" i="6"/>
  <c r="J13" i="6"/>
  <c r="I13" i="6"/>
  <c r="G13" i="6"/>
  <c r="F13" i="6"/>
  <c r="E13" i="6"/>
  <c r="D13" i="6"/>
  <c r="C13" i="6"/>
  <c r="B13" i="6"/>
  <c r="H112" i="6"/>
  <c r="H111" i="6"/>
  <c r="H107" i="6"/>
  <c r="H106" i="6"/>
  <c r="H105" i="6"/>
  <c r="H104" i="6"/>
  <c r="H103" i="6"/>
  <c r="H102" i="6"/>
  <c r="H101" i="6"/>
  <c r="H100" i="6"/>
  <c r="H99" i="6"/>
  <c r="H97" i="6"/>
  <c r="H95" i="6"/>
  <c r="H94" i="6"/>
  <c r="H93" i="6"/>
  <c r="H92" i="6"/>
  <c r="H91" i="6"/>
  <c r="H90" i="6"/>
  <c r="H89" i="6"/>
  <c r="O98" i="7"/>
  <c r="O88" i="6" s="1"/>
  <c r="R88" i="6" s="1"/>
  <c r="H88" i="6"/>
  <c r="H87" i="6"/>
  <c r="H85" i="6"/>
  <c r="H83" i="6"/>
  <c r="H82" i="6"/>
  <c r="H81" i="6"/>
  <c r="H80" i="6"/>
  <c r="H79" i="6"/>
  <c r="H78" i="6"/>
  <c r="H77" i="6"/>
  <c r="O86" i="7"/>
  <c r="O76" i="6" s="1"/>
  <c r="R76" i="6" s="1"/>
  <c r="H76" i="6"/>
  <c r="H75" i="6"/>
  <c r="H73" i="6"/>
  <c r="H71" i="6"/>
  <c r="H70" i="6"/>
  <c r="H69" i="6"/>
  <c r="H68" i="6"/>
  <c r="H67" i="6"/>
  <c r="H66" i="6"/>
  <c r="H65" i="6"/>
  <c r="H64" i="6"/>
  <c r="H63" i="6"/>
  <c r="H61" i="6"/>
  <c r="H59" i="6"/>
  <c r="H58" i="6"/>
  <c r="O67" i="7"/>
  <c r="O57" i="6" s="1"/>
  <c r="R57" i="6" s="1"/>
  <c r="H57" i="6"/>
  <c r="H56" i="6"/>
  <c r="H55" i="6"/>
  <c r="H54" i="6"/>
  <c r="H53" i="6"/>
  <c r="H52" i="6"/>
  <c r="H51" i="6"/>
  <c r="H49" i="6"/>
  <c r="H47" i="6"/>
  <c r="H46" i="6"/>
  <c r="O55" i="7"/>
  <c r="O45" i="6" s="1"/>
  <c r="R45" i="6" s="1"/>
  <c r="H45" i="6"/>
  <c r="H44" i="6"/>
  <c r="H43" i="6"/>
  <c r="H42" i="6"/>
  <c r="O51" i="7"/>
  <c r="O41" i="6" s="1"/>
  <c r="R41" i="6" s="1"/>
  <c r="H41" i="6"/>
  <c r="O50" i="7"/>
  <c r="O40" i="6" s="1"/>
  <c r="R40" i="6" s="1"/>
  <c r="H40" i="6"/>
  <c r="H39" i="6"/>
  <c r="H37" i="6"/>
  <c r="H35" i="6"/>
  <c r="H34" i="6"/>
  <c r="O43" i="7"/>
  <c r="O33" i="6" s="1"/>
  <c r="R33" i="6" s="1"/>
  <c r="H33" i="6"/>
  <c r="O42" i="7"/>
  <c r="O32" i="6" s="1"/>
  <c r="R32" i="6" s="1"/>
  <c r="H32" i="6"/>
  <c r="H31" i="6"/>
  <c r="O40" i="7"/>
  <c r="O30" i="6" s="1"/>
  <c r="R30" i="6" s="1"/>
  <c r="H30" i="6"/>
  <c r="O39" i="7"/>
  <c r="O29" i="6" s="1"/>
  <c r="R29" i="6" s="1"/>
  <c r="H29" i="6"/>
  <c r="H28" i="6"/>
  <c r="H27" i="6"/>
  <c r="H25" i="6"/>
  <c r="H23" i="6"/>
  <c r="H22" i="6"/>
  <c r="O31" i="7"/>
  <c r="O21" i="6" s="1"/>
  <c r="R21" i="6" s="1"/>
  <c r="H21" i="6"/>
  <c r="H20" i="6"/>
  <c r="H19" i="6"/>
  <c r="O28" i="7"/>
  <c r="O18" i="6" s="1"/>
  <c r="R18" i="6" s="1"/>
  <c r="H18" i="6"/>
  <c r="H17" i="6"/>
  <c r="H16" i="6"/>
  <c r="H15" i="6"/>
  <c r="H14" i="6"/>
  <c r="Q23" i="7"/>
  <c r="P23" i="7"/>
  <c r="H13" i="6"/>
  <c r="O48" i="7" l="1"/>
  <c r="O38" i="6" s="1"/>
  <c r="R38" i="6" s="1"/>
  <c r="O36" i="7"/>
  <c r="O26" i="6" s="1"/>
  <c r="R26" i="6" s="1"/>
  <c r="O23" i="7"/>
  <c r="O13" i="6" s="1"/>
  <c r="R13" i="6" s="1"/>
  <c r="O30" i="7"/>
  <c r="O20" i="6" s="1"/>
  <c r="R20" i="6" s="1"/>
  <c r="O118" i="7"/>
  <c r="O108" i="6" s="1"/>
  <c r="R108" i="6" s="1"/>
  <c r="O106" i="7"/>
  <c r="O96" i="6" s="1"/>
  <c r="R96" i="6" s="1"/>
  <c r="O94" i="7"/>
  <c r="O84" i="6" s="1"/>
  <c r="R84" i="6" s="1"/>
  <c r="O82" i="7"/>
  <c r="O72" i="6" s="1"/>
  <c r="R72" i="6" s="1"/>
  <c r="O70" i="7"/>
  <c r="O60" i="6" s="1"/>
  <c r="R60" i="6" s="1"/>
  <c r="O58" i="7"/>
  <c r="O48" i="6" s="1"/>
  <c r="R48" i="6" s="1"/>
  <c r="O46" i="7"/>
  <c r="O36" i="6" s="1"/>
  <c r="R36" i="6" s="1"/>
  <c r="O34" i="7"/>
  <c r="O24" i="6" s="1"/>
  <c r="R24" i="6" s="1"/>
  <c r="O26" i="7"/>
  <c r="O16" i="6" s="1"/>
  <c r="R16" i="6" s="1"/>
  <c r="O27" i="7"/>
  <c r="O17" i="6" s="1"/>
  <c r="R17" i="6" s="1"/>
  <c r="O24" i="7"/>
  <c r="O14" i="6" s="1"/>
  <c r="R14" i="6" s="1"/>
  <c r="O47" i="7"/>
  <c r="O37" i="6" s="1"/>
  <c r="R37" i="6" s="1"/>
  <c r="O71" i="7"/>
  <c r="O61" i="6" s="1"/>
  <c r="R61" i="6" s="1"/>
  <c r="O35" i="7"/>
  <c r="O25" i="6" s="1"/>
  <c r="R25" i="6" s="1"/>
  <c r="O59" i="7"/>
  <c r="O49" i="6" s="1"/>
  <c r="R49" i="6" s="1"/>
  <c r="O56" i="7"/>
  <c r="O46" i="6" s="1"/>
  <c r="R46" i="6" s="1"/>
  <c r="O64" i="7"/>
  <c r="O54" i="6" s="1"/>
  <c r="R54" i="6" s="1"/>
  <c r="O68" i="7"/>
  <c r="O58" i="6" s="1"/>
  <c r="R58" i="6" s="1"/>
  <c r="O72" i="7"/>
  <c r="O62" i="6" s="1"/>
  <c r="R62" i="6" s="1"/>
  <c r="O76" i="7"/>
  <c r="O66" i="6" s="1"/>
  <c r="R66" i="6" s="1"/>
  <c r="O80" i="7"/>
  <c r="O70" i="6" s="1"/>
  <c r="R70" i="6" s="1"/>
  <c r="O84" i="7"/>
  <c r="O74" i="6" s="1"/>
  <c r="R74" i="6" s="1"/>
  <c r="O88" i="7"/>
  <c r="O78" i="6" s="1"/>
  <c r="R78" i="6" s="1"/>
  <c r="O92" i="7"/>
  <c r="O82" i="6" s="1"/>
  <c r="R82" i="6" s="1"/>
  <c r="O96" i="7"/>
  <c r="O86" i="6" s="1"/>
  <c r="R86" i="6" s="1"/>
  <c r="O100" i="7"/>
  <c r="O90" i="6" s="1"/>
  <c r="R90" i="6" s="1"/>
  <c r="O104" i="7"/>
  <c r="O94" i="6" s="1"/>
  <c r="R94" i="6" s="1"/>
  <c r="O108" i="7"/>
  <c r="O98" i="6" s="1"/>
  <c r="R98" i="6" s="1"/>
  <c r="O112" i="7"/>
  <c r="O102" i="6" s="1"/>
  <c r="R102" i="6" s="1"/>
  <c r="O116" i="7"/>
  <c r="O106" i="6" s="1"/>
  <c r="R106" i="6" s="1"/>
  <c r="O120" i="7"/>
  <c r="O110" i="6" s="1"/>
  <c r="R110" i="6" s="1"/>
  <c r="O60" i="7"/>
  <c r="O50" i="6" s="1"/>
  <c r="R50" i="6" s="1"/>
  <c r="O25" i="7"/>
  <c r="O15" i="6" s="1"/>
  <c r="R15" i="6" s="1"/>
  <c r="O29" i="7"/>
  <c r="O19" i="6" s="1"/>
  <c r="R19" i="6" s="1"/>
  <c r="O33" i="7"/>
  <c r="O23" i="6" s="1"/>
  <c r="R23" i="6" s="1"/>
  <c r="O37" i="7"/>
  <c r="O27" i="6" s="1"/>
  <c r="R27" i="6" s="1"/>
  <c r="O41" i="7"/>
  <c r="O31" i="6" s="1"/>
  <c r="R31" i="6" s="1"/>
  <c r="O45" i="7"/>
  <c r="O35" i="6" s="1"/>
  <c r="R35" i="6" s="1"/>
  <c r="O49" i="7"/>
  <c r="O39" i="6" s="1"/>
  <c r="R39" i="6" s="1"/>
  <c r="O53" i="7"/>
  <c r="O43" i="6" s="1"/>
  <c r="R43" i="6" s="1"/>
  <c r="O57" i="7"/>
  <c r="O47" i="6" s="1"/>
  <c r="R47" i="6" s="1"/>
  <c r="O61" i="7"/>
  <c r="O51" i="6" s="1"/>
  <c r="R51" i="6" s="1"/>
  <c r="O65" i="7"/>
  <c r="O55" i="6" s="1"/>
  <c r="R55" i="6" s="1"/>
  <c r="O69" i="7"/>
  <c r="O59" i="6" s="1"/>
  <c r="R59" i="6" s="1"/>
  <c r="O73" i="7"/>
  <c r="O63" i="6" s="1"/>
  <c r="R63" i="6" s="1"/>
  <c r="O77" i="7"/>
  <c r="O67" i="6" s="1"/>
  <c r="R67" i="6" s="1"/>
  <c r="O81" i="7"/>
  <c r="O71" i="6" s="1"/>
  <c r="R71" i="6" s="1"/>
  <c r="O85" i="7"/>
  <c r="O75" i="6" s="1"/>
  <c r="R75" i="6" s="1"/>
  <c r="O89" i="7"/>
  <c r="O79" i="6" s="1"/>
  <c r="R79" i="6" s="1"/>
  <c r="O93" i="7"/>
  <c r="O83" i="6" s="1"/>
  <c r="R83" i="6" s="1"/>
  <c r="O97" i="7"/>
  <c r="O87" i="6" s="1"/>
  <c r="R87" i="6" s="1"/>
  <c r="O101" i="7"/>
  <c r="O91" i="6" s="1"/>
  <c r="R91" i="6" s="1"/>
  <c r="O105" i="7"/>
  <c r="O95" i="6" s="1"/>
  <c r="R95" i="6" s="1"/>
  <c r="O109" i="7"/>
  <c r="O99" i="6" s="1"/>
  <c r="R99" i="6" s="1"/>
  <c r="O113" i="7"/>
  <c r="O103" i="6" s="1"/>
  <c r="R103" i="6" s="1"/>
  <c r="O121" i="7"/>
  <c r="O111" i="6" s="1"/>
  <c r="R111" i="6" s="1"/>
  <c r="O117" i="7"/>
  <c r="O107" i="6" s="1"/>
  <c r="R107" i="6" s="1"/>
  <c r="O79" i="7"/>
  <c r="O69" i="6" s="1"/>
  <c r="R69" i="6" s="1"/>
  <c r="O83" i="7"/>
  <c r="O73" i="6" s="1"/>
  <c r="R73" i="6" s="1"/>
  <c r="O87" i="7"/>
  <c r="O77" i="6" s="1"/>
  <c r="R77" i="6" s="1"/>
  <c r="O91" i="7"/>
  <c r="O81" i="6" s="1"/>
  <c r="R81" i="6" s="1"/>
  <c r="O95" i="7"/>
  <c r="O85" i="6" s="1"/>
  <c r="R85" i="6" s="1"/>
  <c r="O99" i="7"/>
  <c r="O89" i="6" s="1"/>
  <c r="R89" i="6" s="1"/>
  <c r="O103" i="7"/>
  <c r="O93" i="6" s="1"/>
  <c r="R93" i="6" s="1"/>
  <c r="O107" i="7"/>
  <c r="O97" i="6" s="1"/>
  <c r="R97" i="6" s="1"/>
  <c r="O111" i="7"/>
  <c r="O101" i="6" s="1"/>
  <c r="R101" i="6" s="1"/>
  <c r="O115" i="7"/>
  <c r="O105" i="6" s="1"/>
  <c r="R105" i="6" s="1"/>
  <c r="O119" i="7"/>
  <c r="O109" i="6" s="1"/>
  <c r="R109" i="6" s="1"/>
  <c r="Q78" i="6" l="1"/>
  <c r="Q79" i="6"/>
  <c r="Q80" i="6"/>
  <c r="Q81" i="6"/>
  <c r="Q82" i="6"/>
  <c r="Q83" i="6"/>
  <c r="Q84" i="6"/>
  <c r="Q85" i="6"/>
  <c r="Q86" i="6"/>
  <c r="Q87" i="6"/>
  <c r="Q88" i="6"/>
  <c r="Q89" i="6"/>
  <c r="Q90" i="6"/>
  <c r="Q91" i="6"/>
  <c r="Q92" i="6"/>
  <c r="Q93" i="6"/>
  <c r="Q94" i="6"/>
  <c r="Q95" i="6"/>
  <c r="Q96" i="6"/>
  <c r="Q97" i="6"/>
  <c r="Q98" i="6"/>
  <c r="Q99" i="6"/>
  <c r="Q100" i="6"/>
  <c r="Q101" i="6"/>
  <c r="Q102" i="6"/>
  <c r="Q103" i="6"/>
  <c r="Q104" i="6"/>
  <c r="Q105" i="6"/>
  <c r="Q106" i="6"/>
  <c r="Q107" i="6"/>
  <c r="Q108" i="6"/>
  <c r="Q109" i="6"/>
  <c r="Q110" i="6"/>
  <c r="Q111" i="6"/>
  <c r="Q112"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U51" i="6" l="1"/>
  <c r="V51" i="6" s="1"/>
  <c r="U101" i="6"/>
  <c r="V101" i="6" s="1"/>
  <c r="U64" i="6"/>
  <c r="V64" i="6" s="1"/>
  <c r="U57" i="6"/>
  <c r="V57" i="6" s="1"/>
  <c r="U28" i="6"/>
  <c r="V28" i="6" s="1"/>
  <c r="U94" i="6"/>
  <c r="V94" i="6" s="1"/>
  <c r="U53" i="6"/>
  <c r="V53" i="6" s="1"/>
  <c r="U43" i="6"/>
  <c r="V43" i="6" s="1"/>
  <c r="U80" i="6"/>
  <c r="V80" i="6" s="1"/>
  <c r="U69" i="6"/>
  <c r="V69" i="6" s="1"/>
  <c r="U40" i="6"/>
  <c r="V40" i="6" s="1"/>
  <c r="U106" i="6"/>
  <c r="V106" i="6" s="1"/>
  <c r="U65" i="6"/>
  <c r="V65" i="6" s="1"/>
  <c r="U105" i="6"/>
  <c r="V105" i="6" s="1"/>
  <c r="U75" i="6"/>
  <c r="V75" i="6" s="1"/>
  <c r="U46" i="6"/>
  <c r="V46" i="6" s="1"/>
  <c r="U112" i="6"/>
  <c r="V112" i="6" s="1"/>
  <c r="U102" i="6"/>
  <c r="V102" i="6" s="1"/>
  <c r="U108" i="6"/>
  <c r="V108" i="6" s="1"/>
  <c r="U86" i="6"/>
  <c r="V86" i="6" s="1"/>
  <c r="U79" i="6"/>
  <c r="V79" i="6" s="1"/>
  <c r="U98" i="6"/>
  <c r="V98" i="6" s="1"/>
  <c r="U54" i="6"/>
  <c r="V54" i="6" s="1"/>
  <c r="U81" i="6"/>
  <c r="V81" i="6" s="1"/>
  <c r="U52" i="6"/>
  <c r="V52" i="6" s="1"/>
  <c r="U77" i="6"/>
  <c r="V77" i="6" s="1"/>
  <c r="U30" i="6"/>
  <c r="V30" i="6" s="1"/>
  <c r="U104" i="6"/>
  <c r="V104" i="6" s="1"/>
  <c r="U55" i="6"/>
  <c r="V55" i="6" s="1"/>
  <c r="U110" i="6"/>
  <c r="V110" i="6" s="1"/>
  <c r="U60" i="6"/>
  <c r="V60" i="6" s="1"/>
  <c r="U21" i="6"/>
  <c r="V21" i="6" s="1"/>
  <c r="U87" i="6"/>
  <c r="V87" i="6" s="1"/>
  <c r="U58" i="6"/>
  <c r="V58" i="6" s="1"/>
  <c r="U111" i="6"/>
  <c r="V111" i="6" s="1"/>
  <c r="U83" i="6"/>
  <c r="V83" i="6" s="1"/>
  <c r="U100" i="6"/>
  <c r="V100" i="6" s="1"/>
  <c r="U93" i="6"/>
  <c r="V93" i="6" s="1"/>
  <c r="U89" i="6"/>
  <c r="V89" i="6" s="1"/>
  <c r="U48" i="6"/>
  <c r="V48" i="6" s="1"/>
  <c r="U33" i="6"/>
  <c r="V33" i="6" s="1"/>
  <c r="U99" i="6"/>
  <c r="V99" i="6" s="1"/>
  <c r="U27" i="6"/>
  <c r="V27" i="6" s="1"/>
  <c r="U50" i="6"/>
  <c r="V50" i="6" s="1"/>
  <c r="U39" i="6"/>
  <c r="V39" i="6" s="1"/>
  <c r="U70" i="6"/>
  <c r="V70" i="6" s="1"/>
  <c r="U29" i="6"/>
  <c r="V29" i="6" s="1"/>
  <c r="U74" i="6"/>
  <c r="V74" i="6" s="1"/>
  <c r="U36" i="6"/>
  <c r="V36" i="6" s="1"/>
  <c r="U42" i="6"/>
  <c r="V42" i="6" s="1"/>
  <c r="U67" i="6"/>
  <c r="V67" i="6" s="1"/>
  <c r="U66" i="6"/>
  <c r="V66" i="6" s="1"/>
  <c r="U44" i="6"/>
  <c r="V44" i="6" s="1"/>
  <c r="U45" i="6"/>
  <c r="V45" i="6" s="1"/>
  <c r="U76" i="6"/>
  <c r="V76" i="6" s="1"/>
  <c r="U63" i="6"/>
  <c r="V63" i="6" s="1"/>
  <c r="U26" i="6"/>
  <c r="V26" i="6" s="1"/>
  <c r="U72" i="6"/>
  <c r="V72" i="6" s="1"/>
  <c r="U103" i="6"/>
  <c r="V103" i="6" s="1"/>
  <c r="U56" i="6"/>
  <c r="V56" i="6" s="1"/>
  <c r="U82" i="6"/>
  <c r="V82" i="6" s="1"/>
  <c r="U41" i="6"/>
  <c r="V41" i="6" s="1"/>
  <c r="U97" i="6"/>
  <c r="V97" i="6" s="1"/>
  <c r="U34" i="6"/>
  <c r="V34" i="6" s="1"/>
  <c r="U91" i="6"/>
  <c r="V91" i="6" s="1"/>
  <c r="U92" i="6"/>
  <c r="V92" i="6" s="1"/>
  <c r="U32" i="6"/>
  <c r="V32" i="6" s="1"/>
  <c r="U38" i="6"/>
  <c r="V38" i="6" s="1"/>
  <c r="U78" i="6"/>
  <c r="V78" i="6" s="1"/>
  <c r="U107" i="6"/>
  <c r="V107" i="6" s="1"/>
  <c r="U31" i="6"/>
  <c r="V31" i="6" s="1"/>
  <c r="U62" i="6"/>
  <c r="V62" i="6" s="1"/>
  <c r="U90" i="6"/>
  <c r="V90" i="6" s="1"/>
  <c r="U68" i="6"/>
  <c r="V68" i="6" s="1"/>
  <c r="U96" i="6"/>
  <c r="V96" i="6" s="1"/>
  <c r="U22" i="6"/>
  <c r="V22" i="6" s="1"/>
  <c r="U88" i="6"/>
  <c r="V88" i="6" s="1"/>
  <c r="U47" i="6"/>
  <c r="V47" i="6" s="1"/>
  <c r="U71" i="6"/>
  <c r="V71" i="6" s="1"/>
  <c r="U23" i="6"/>
  <c r="V23" i="6" s="1"/>
  <c r="U35" i="6"/>
  <c r="V35" i="6" s="1"/>
  <c r="U95" i="6"/>
  <c r="V95" i="6" s="1"/>
  <c r="U59" i="6"/>
  <c r="V59" i="6" s="1"/>
  <c r="U61" i="6"/>
  <c r="V61" i="6" s="1"/>
  <c r="U25" i="6"/>
  <c r="V25" i="6" s="1"/>
  <c r="U49" i="6"/>
  <c r="V49" i="6" s="1"/>
  <c r="U85" i="6"/>
  <c r="V85" i="6" s="1"/>
  <c r="U73" i="6"/>
  <c r="V73" i="6" s="1"/>
  <c r="U37" i="6"/>
  <c r="V37" i="6" s="1"/>
  <c r="U109" i="6"/>
  <c r="V109" i="6" s="1"/>
  <c r="U84" i="6" l="1"/>
  <c r="V84" i="6" s="1"/>
  <c r="U24" i="6"/>
  <c r="V24" i="6" s="1"/>
  <c r="Q13" i="6"/>
  <c r="U20" i="6"/>
  <c r="V20" i="6" s="1"/>
  <c r="U18" i="6" l="1"/>
  <c r="V18" i="6" s="1"/>
  <c r="U17" i="6"/>
  <c r="V17" i="6" s="1"/>
  <c r="U19" i="6"/>
  <c r="V19" i="6" s="1"/>
  <c r="U13" i="6" l="1"/>
  <c r="V13" i="6" s="1"/>
  <c r="U16" i="6"/>
  <c r="V16" i="6" s="1"/>
  <c r="U14" i="6"/>
  <c r="V14" i="6" s="1"/>
  <c r="U15" i="6"/>
  <c r="V15" i="6" s="1"/>
  <c r="X16" i="6" l="1"/>
</calcChain>
</file>

<file path=xl/sharedStrings.xml><?xml version="1.0" encoding="utf-8"?>
<sst xmlns="http://schemas.openxmlformats.org/spreadsheetml/2006/main" count="416" uniqueCount="147">
  <si>
    <t>Attīstības stadija</t>
  </si>
  <si>
    <t>Bojājumu veids</t>
  </si>
  <si>
    <t>30-32 (1-2 sānmezgli)</t>
  </si>
  <si>
    <t>33-39 (2-3 sānmezgli)</t>
  </si>
  <si>
    <t>40-49 (piebriešana)</t>
  </si>
  <si>
    <t>51-59 (vārpošana</t>
  </si>
  <si>
    <t>61-69 (ziedēšana)</t>
  </si>
  <si>
    <t>70 (grauda sākuma veidošanās)</t>
  </si>
  <si>
    <t>71 (1/2 no grauda izmēra)</t>
  </si>
  <si>
    <t>73 (agrā piengatavība)</t>
  </si>
  <si>
    <t>83-87 (dzeltengatavība)</t>
  </si>
  <si>
    <t>89 (pilngatavība)</t>
  </si>
  <si>
    <t>90-93 (novecošanās)</t>
  </si>
  <si>
    <t>Pilnībā iznīcināti</t>
  </si>
  <si>
    <t>Augšējais lūzums</t>
  </si>
  <si>
    <t>Apakšējais lūzums</t>
  </si>
  <si>
    <t>Iznīcinātas lapas</t>
  </si>
  <si>
    <t>Stadija</t>
  </si>
  <si>
    <t>Bojāumu veids</t>
  </si>
  <si>
    <t>Koef. 1</t>
  </si>
  <si>
    <t>Koef. 2</t>
  </si>
  <si>
    <t>Graudaugi</t>
  </si>
  <si>
    <t>Kultūraugs</t>
  </si>
  <si>
    <t>Lauka platība, ha</t>
  </si>
  <si>
    <t>Cietusī platība, %</t>
  </si>
  <si>
    <t>Cietusī platība, ha</t>
  </si>
  <si>
    <t>Auga attīstības stadija</t>
  </si>
  <si>
    <t>Nr. p. k.</t>
  </si>
  <si>
    <t>Lauka Nr. ĢIS piešķirtais lauka bloka identifikācijas Nr.</t>
  </si>
  <si>
    <t>Apdrošinājuma summa ha EUR</t>
  </si>
  <si>
    <t>Apdrošinājuma summa laukam EUR</t>
  </si>
  <si>
    <t>Zaudējumi ražai %</t>
  </si>
  <si>
    <t>Zaudējumi ražai EUR</t>
  </si>
  <si>
    <t>Pašrisks no zaudējumu summas %</t>
  </si>
  <si>
    <t>Pašrisks EUR</t>
  </si>
  <si>
    <t>Atlīdzības  apmērs EUR</t>
  </si>
  <si>
    <t>koef. 1 (paslēpts)</t>
  </si>
  <si>
    <t>koef. 2 (paslēpts)</t>
  </si>
  <si>
    <t>Eļļas augi</t>
  </si>
  <si>
    <t>Augu veidi</t>
  </si>
  <si>
    <t>rudzi</t>
  </si>
  <si>
    <t>kvieši</t>
  </si>
  <si>
    <t>mieži</t>
  </si>
  <si>
    <t>tritikāle</t>
  </si>
  <si>
    <t>rapsis</t>
  </si>
  <si>
    <t>ripsis</t>
  </si>
  <si>
    <t>Pākšaugi</t>
  </si>
  <si>
    <t>pupas</t>
  </si>
  <si>
    <t>Citi</t>
  </si>
  <si>
    <t>griķi</t>
  </si>
  <si>
    <t>30-39 (Starpmezglu posmi)</t>
  </si>
  <si>
    <t>51-64 (ziedkopas veidošanās)</t>
  </si>
  <si>
    <t>65-69 (Ziedēšana)</t>
  </si>
  <si>
    <t>71-79 (Pāksteņu veidošanās)</t>
  </si>
  <si>
    <t>81-84 (Sēklu gatavošanās)</t>
  </si>
  <si>
    <t>85-87 (Stublāju un pāksteņu dzeltēšana)</t>
  </si>
  <si>
    <t>88-89 (Pilngatavība)</t>
  </si>
  <si>
    <t>x</t>
  </si>
  <si>
    <t>auzas</t>
  </si>
  <si>
    <t>soja</t>
  </si>
  <si>
    <t>pupiņas</t>
  </si>
  <si>
    <t>Pilnībā iznīcināti vai stublāju/sāndzinumu nolūšana</t>
  </si>
  <si>
    <t>Stublāju/sāndzinumu aizlūšana</t>
  </si>
  <si>
    <t>Iznīcinātas ziedkopas</t>
  </si>
  <si>
    <t>Iznīcinātas pākstis</t>
  </si>
  <si>
    <t>31-39 (Auga pagarināšanās)</t>
  </si>
  <si>
    <t>51-64 (Ziedkopu veidošanās)</t>
  </si>
  <si>
    <t>71-79 (Pākstu veidošanās)</t>
  </si>
  <si>
    <t>81-83 (&lt;30% gatavība)</t>
  </si>
  <si>
    <t>84-88 (40-80% gatavība)</t>
  </si>
  <si>
    <t>Iznīcinātas ziedkopas vai pākstis</t>
  </si>
  <si>
    <t>Griķi</t>
  </si>
  <si>
    <t>30-39 (Starpmezglu veidošanās)</t>
  </si>
  <si>
    <t>51-69 (Ziedpumpuru parādīšanās, ziedēšana)</t>
  </si>
  <si>
    <t>70 (Sēklu veidošanās sākums)</t>
  </si>
  <si>
    <t>71 (&lt;10% riekstiņu sasnieguši raksturīgo lielumu)</t>
  </si>
  <si>
    <t>72-74 (20-40% riekstiņu sasnieguši raksturīgo lielumu)</t>
  </si>
  <si>
    <t>75-79 (50%&lt; vairums riekstiņu sasnieguši raksturīgo lielumu, vai zaļā krāsā. Augu apakšējās lapas sāk dzeltēt)</t>
  </si>
  <si>
    <t>80-89 (Riekstiņi sāk brūnēt līdz vairums ir pilnībā brūni)</t>
  </si>
  <si>
    <t>Iznīcinātas ziedkopas vai sēklas</t>
  </si>
  <si>
    <t>Deformētas vārpas</t>
  </si>
  <si>
    <t>Gadalaiks</t>
  </si>
  <si>
    <t xml:space="preserve">Ziemas </t>
  </si>
  <si>
    <t>Vasaras</t>
  </si>
  <si>
    <t>-</t>
  </si>
  <si>
    <t>Rudzi</t>
  </si>
  <si>
    <t>Kvieši</t>
  </si>
  <si>
    <t>Mieži</t>
  </si>
  <si>
    <t>Tritikāle</t>
  </si>
  <si>
    <t>Auzas</t>
  </si>
  <si>
    <t>Rapsis</t>
  </si>
  <si>
    <t>Ripsis</t>
  </si>
  <si>
    <t>Zirņi</t>
  </si>
  <si>
    <t>Pupas</t>
  </si>
  <si>
    <t>Soja</t>
  </si>
  <si>
    <t>Pupiņas</t>
  </si>
  <si>
    <t>Risks</t>
  </si>
  <si>
    <t>Veldre</t>
  </si>
  <si>
    <t xml:space="preserve">Ir </t>
  </si>
  <si>
    <t>Nav</t>
  </si>
  <si>
    <t>Riski</t>
  </si>
  <si>
    <t>Ziemas</t>
  </si>
  <si>
    <t>Izsalšana</t>
  </si>
  <si>
    <t>Meža zvēru un putnu postījums</t>
  </si>
  <si>
    <t>Vētra</t>
  </si>
  <si>
    <t>Krusa</t>
  </si>
  <si>
    <t>Lietus</t>
  </si>
  <si>
    <t>Atlīdzības apmērs kopā EUR</t>
  </si>
  <si>
    <t>51-59 (vārpošana)</t>
  </si>
  <si>
    <t>Atlīdzības % veldres gadījumā / Limits pārsēšanas izdevumiem %</t>
  </si>
  <si>
    <t>Veldre/Pārsēšana</t>
  </si>
  <si>
    <t>Uguns</t>
  </si>
  <si>
    <t>0-30</t>
  </si>
  <si>
    <t>0-29</t>
  </si>
  <si>
    <t>Augu attīstības stadija</t>
  </si>
  <si>
    <t>10-20 (lapu/rozetes veidošanās)</t>
  </si>
  <si>
    <t>21-29 (sāndzinumu veidošanās)</t>
  </si>
  <si>
    <t>10-20 (lapu veidošanās)</t>
  </si>
  <si>
    <t>21-29 (cerošanās)</t>
  </si>
  <si>
    <t>Augi pa sezonām</t>
  </si>
  <si>
    <t>Kļūdas paziņojumi</t>
  </si>
  <si>
    <t>Nav piemērojams</t>
  </si>
  <si>
    <t>SĒJUMU APDROŠINĀŠANA</t>
  </si>
  <si>
    <t>Apskates protokols/atlīdzības pieteikums</t>
  </si>
  <si>
    <t>Atlīdzību lieta:</t>
  </si>
  <si>
    <t>Apdrošinātais:</t>
  </si>
  <si>
    <t>Adrese:</t>
  </si>
  <si>
    <t>Polises Nr.</t>
  </si>
  <si>
    <t>Apsekošanas datums:</t>
  </si>
  <si>
    <t>Eksperts (vārds, uzvārds):</t>
  </si>
  <si>
    <t>Apsekošanā piedalās:</t>
  </si>
  <si>
    <t>Tālrunis:</t>
  </si>
  <si>
    <t>Nosaukums:</t>
  </si>
  <si>
    <t>Apdrošināšanas atlīdzības saņēmējs:</t>
  </si>
  <si>
    <t>Vārds,uzvārds/Nosaukums</t>
  </si>
  <si>
    <t>pers. Kods/Reģ. Nr</t>
  </si>
  <si>
    <t>Bankas nosaukums</t>
  </si>
  <si>
    <t>Konta Nr.</t>
  </si>
  <si>
    <t>Apdrošinātā pārstāvis (vārds, uzvārds):</t>
  </si>
  <si>
    <t>Reģ.Nr.</t>
  </si>
  <si>
    <t>Parakstot šo pieteikumu, apliecinu, ka manis sniegtā informācija ir patiesa, pilnīga un precīza. Augstāk minēto informāciju BTA apstrādās apdrošināšanas pakalpojumu sniegšanas nolūkā, lai administrētu apdrošināšanas gadījumu. BTA personas datu apstrādes principi ir publiskoti BTA tīmekļvietnē www.bta.lv sadaļā Privātuma aizsardzība BTA.</t>
  </si>
  <si>
    <t>Komentāri</t>
  </si>
  <si>
    <t>Cietusī platība,ha</t>
  </si>
  <si>
    <t>Augu skaits uz m^2</t>
  </si>
  <si>
    <t>Vidējais augu skaits uz m^2, gab</t>
  </si>
  <si>
    <t>Augu bojājumu %</t>
  </si>
  <si>
    <t>Versija 06.08.2024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</si>
</sst>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426]_-;\-* #,##0.00\ [$€-426]_-;_-* &quot;-&quot;??\ [$€-426]_-;_-@_-"/>
    <numFmt numFmtId="165" formatCode="0.0000&quot; ha&quot;"/>
    <numFmt numFmtId="166" formatCode="0&quot; gab&quot;"/>
  </numFmts>
  <fonts count="8" x14ac:knownFonts="1">
    <font>
      <sz val="11"/>
      <color theme="1"/>
      <name val="Tahoma"/>
      <family val="2"/>
      <charset val="186"/>
    </font>
    <font>
      <sz val="11"/>
      <color theme="1"/>
      <name val="Tahoma"/>
      <family val="2"/>
      <charset val="186"/>
    </font>
    <font>
      <sz val="8"/>
      <name val="Tahoma"/>
      <family val="2"/>
      <charset val="186"/>
    </font>
    <font>
      <b/>
      <sz val="11"/>
      <color theme="1"/>
      <name val="Tahoma"/>
      <family val="2"/>
      <charset val="186"/>
    </font>
    <font>
      <sz val="10"/>
      <color theme="1"/>
      <name val="Tahoma"/>
      <family val="2"/>
      <charset val="186"/>
    </font>
    <font>
      <b/>
      <sz val="16"/>
      <color theme="1"/>
      <name val="Tahoma"/>
      <family val="2"/>
      <charset val="186"/>
    </font>
    <font>
      <sz val="12"/>
      <color theme="1"/>
      <name val="Tahoma"/>
      <family val="2"/>
      <charset val="186"/>
    </font>
    <font>
      <b/>
      <sz val="10"/>
      <color theme="1"/>
      <name val="Tahoma"/>
      <family val="2"/>
      <charset val="186"/>
    </font>
  </fonts>
  <fills count="5">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10">
    <xf numFmtId="0" fontId="0" fillId="0" borderId="0" xfId="0"/>
    <xf numFmtId="0" fontId="0" fillId="0" borderId="4" xfId="0" applyBorder="1"/>
    <xf numFmtId="0" fontId="0" fillId="0" borderId="5" xfId="0" applyBorder="1"/>
    <xf numFmtId="0" fontId="0" fillId="0" borderId="6" xfId="0" applyBorder="1"/>
    <xf numFmtId="0" fontId="0" fillId="0" borderId="11" xfId="0" applyBorder="1"/>
    <xf numFmtId="0" fontId="0" fillId="0" borderId="12" xfId="0" applyBorder="1"/>
    <xf numFmtId="0" fontId="0" fillId="0" borderId="2" xfId="0" applyBorder="1"/>
    <xf numFmtId="0" fontId="0" fillId="0" borderId="3" xfId="0" applyBorder="1"/>
    <xf numFmtId="0" fontId="0" fillId="0" borderId="10" xfId="0" applyBorder="1"/>
    <xf numFmtId="0" fontId="3" fillId="0" borderId="0" xfId="0" applyFont="1"/>
    <xf numFmtId="0" fontId="0" fillId="0" borderId="13" xfId="0" applyBorder="1"/>
    <xf numFmtId="0" fontId="0" fillId="0" borderId="14" xfId="0" applyBorder="1"/>
    <xf numFmtId="0" fontId="0" fillId="0" borderId="15" xfId="0" applyBorder="1"/>
    <xf numFmtId="0" fontId="3" fillId="0" borderId="6" xfId="0" applyFont="1" applyBorder="1"/>
    <xf numFmtId="0" fontId="3" fillId="0" borderId="12" xfId="0" applyFont="1" applyBorder="1"/>
    <xf numFmtId="0" fontId="0" fillId="0" borderId="16" xfId="0" applyBorder="1"/>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4" xfId="0" applyBorder="1" applyAlignment="1">
      <alignment horizontal="center" vertical="center"/>
    </xf>
    <xf numFmtId="0" fontId="0" fillId="0" borderId="0" xfId="0" applyAlignment="1">
      <alignment horizontal="center" vertical="center"/>
    </xf>
    <xf numFmtId="9" fontId="0" fillId="0" borderId="0" xfId="1" applyFont="1" applyBorder="1" applyAlignment="1" applyProtection="1">
      <alignment horizontal="center" vertical="center"/>
    </xf>
    <xf numFmtId="0" fontId="0" fillId="0" borderId="0" xfId="0" applyAlignment="1">
      <alignment horizontal="center" vertical="center" wrapText="1"/>
    </xf>
    <xf numFmtId="10" fontId="0" fillId="0" borderId="11" xfId="1" applyNumberFormat="1" applyFont="1" applyBorder="1" applyAlignment="1" applyProtection="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9" fontId="0" fillId="0" borderId="6" xfId="1" applyFont="1" applyBorder="1" applyAlignment="1" applyProtection="1">
      <alignment horizontal="center" vertical="center"/>
    </xf>
    <xf numFmtId="10" fontId="0" fillId="0" borderId="12" xfId="1" applyNumberFormat="1" applyFont="1" applyBorder="1" applyAlignment="1" applyProtection="1">
      <alignment horizontal="center" vertical="center"/>
    </xf>
    <xf numFmtId="9" fontId="4" fillId="0" borderId="22" xfId="1" applyFont="1" applyBorder="1" applyAlignment="1" applyProtection="1">
      <alignment horizontal="center" vertical="center"/>
      <protection locked="0"/>
    </xf>
    <xf numFmtId="0" fontId="0" fillId="3" borderId="18" xfId="0" applyFill="1" applyBorder="1" applyAlignment="1">
      <alignment horizontal="center" vertical="center" wrapText="1"/>
    </xf>
    <xf numFmtId="0" fontId="0" fillId="4" borderId="20" xfId="0" applyFill="1" applyBorder="1" applyAlignment="1">
      <alignment horizontal="center" vertical="center" wrapText="1"/>
    </xf>
    <xf numFmtId="0" fontId="4" fillId="0" borderId="22" xfId="0" applyFont="1" applyBorder="1" applyAlignment="1" applyProtection="1">
      <alignment horizontal="center" vertical="center" wrapText="1"/>
      <protection locked="0"/>
    </xf>
    <xf numFmtId="0" fontId="4" fillId="0" borderId="22" xfId="0" quotePrefix="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quotePrefix="1" applyFont="1" applyBorder="1" applyAlignment="1" applyProtection="1">
      <alignment horizontal="center" vertical="center" wrapText="1"/>
      <protection locked="0"/>
    </xf>
    <xf numFmtId="0" fontId="0" fillId="0" borderId="0" xfId="0" applyAlignment="1">
      <alignment horizontal="center"/>
    </xf>
    <xf numFmtId="0" fontId="4" fillId="0" borderId="22" xfId="0" applyFont="1" applyBorder="1" applyAlignment="1" applyProtection="1">
      <alignment horizontal="center" vertical="center"/>
      <protection locked="0"/>
    </xf>
    <xf numFmtId="0" fontId="5" fillId="0" borderId="0" xfId="0" applyFont="1"/>
    <xf numFmtId="0" fontId="6" fillId="0" borderId="0" xfId="0" applyFont="1"/>
    <xf numFmtId="0" fontId="0" fillId="0" borderId="21"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 xfId="0" applyBorder="1" applyProtection="1">
      <protection locked="0"/>
    </xf>
    <xf numFmtId="0" fontId="0" fillId="0" borderId="18" xfId="0" applyBorder="1" applyAlignment="1">
      <alignment horizontal="center" vertical="center" wrapText="1"/>
    </xf>
    <xf numFmtId="0" fontId="4" fillId="0" borderId="1" xfId="0" applyFont="1" applyBorder="1" applyAlignment="1" applyProtection="1">
      <alignment horizontal="center" vertical="center"/>
      <protection locked="0"/>
    </xf>
    <xf numFmtId="164" fontId="0" fillId="4" borderId="4" xfId="0" applyNumberFormat="1" applyFill="1" applyBorder="1" applyAlignment="1">
      <alignment horizontal="center" vertical="center"/>
    </xf>
    <xf numFmtId="9" fontId="0" fillId="4" borderId="0" xfId="1" applyFont="1" applyFill="1" applyBorder="1" applyAlignment="1" applyProtection="1">
      <alignment horizontal="center" vertical="center"/>
    </xf>
    <xf numFmtId="164" fontId="0" fillId="0" borderId="11" xfId="0" applyNumberFormat="1" applyBorder="1" applyAlignment="1">
      <alignment horizontal="center" vertical="center"/>
    </xf>
    <xf numFmtId="0" fontId="0" fillId="4" borderId="4" xfId="0" applyFill="1" applyBorder="1"/>
    <xf numFmtId="0" fontId="0" fillId="4" borderId="5" xfId="0" applyFill="1" applyBorder="1"/>
    <xf numFmtId="164" fontId="0" fillId="0" borderId="6" xfId="0" applyNumberFormat="1" applyBorder="1" applyAlignment="1">
      <alignment horizontal="center" vertical="center"/>
    </xf>
    <xf numFmtId="0" fontId="0" fillId="4" borderId="6" xfId="0" applyFill="1" applyBorder="1"/>
    <xf numFmtId="10" fontId="0" fillId="0" borderId="0" xfId="1" applyNumberFormat="1" applyFont="1" applyBorder="1" applyAlignment="1" applyProtection="1">
      <alignment horizontal="center" vertical="center"/>
    </xf>
    <xf numFmtId="0" fontId="0" fillId="0" borderId="1" xfId="0" applyBorder="1" applyAlignment="1" applyProtection="1">
      <alignment wrapText="1"/>
      <protection locked="0"/>
    </xf>
    <xf numFmtId="0" fontId="0" fillId="0" borderId="0" xfId="0" applyProtection="1">
      <protection hidden="1"/>
    </xf>
    <xf numFmtId="0" fontId="0" fillId="0" borderId="0" xfId="0" applyProtection="1">
      <protection locked="0"/>
    </xf>
    <xf numFmtId="0" fontId="0" fillId="2" borderId="7" xfId="0" applyFill="1" applyBorder="1" applyAlignment="1" applyProtection="1">
      <alignment wrapText="1"/>
      <protection hidden="1"/>
    </xf>
    <xf numFmtId="0" fontId="0" fillId="2" borderId="1" xfId="0" applyFill="1" applyBorder="1" applyAlignment="1" applyProtection="1">
      <alignment wrapText="1"/>
      <protection hidden="1"/>
    </xf>
    <xf numFmtId="0" fontId="0" fillId="2" borderId="7" xfId="0" applyFill="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10" fontId="4" fillId="0" borderId="22" xfId="1" applyNumberFormat="1" applyFont="1" applyBorder="1" applyAlignment="1" applyProtection="1">
      <alignment horizontal="center" vertical="center" wrapText="1"/>
    </xf>
    <xf numFmtId="165" fontId="4" fillId="0" borderId="22" xfId="0" applyNumberFormat="1" applyFont="1" applyBorder="1" applyAlignment="1" applyProtection="1">
      <alignment horizontal="center" vertical="center"/>
      <protection locked="0"/>
    </xf>
    <xf numFmtId="165" fontId="4" fillId="0" borderId="0" xfId="0" applyNumberFormat="1" applyFont="1" applyAlignment="1">
      <alignment horizontal="center" vertical="center"/>
    </xf>
    <xf numFmtId="10" fontId="4" fillId="0" borderId="0" xfId="0" applyNumberFormat="1" applyFont="1" applyAlignment="1">
      <alignment horizontal="center" vertical="center"/>
    </xf>
    <xf numFmtId="165" fontId="4" fillId="0" borderId="0" xfId="1" applyNumberFormat="1" applyFont="1" applyBorder="1" applyAlignment="1" applyProtection="1">
      <alignment horizontal="center" vertical="center"/>
    </xf>
    <xf numFmtId="9" fontId="0" fillId="0" borderId="0" xfId="0" applyNumberFormat="1" applyAlignment="1">
      <alignment horizontal="center" vertical="center"/>
    </xf>
    <xf numFmtId="9" fontId="0" fillId="0" borderId="6" xfId="0" applyNumberFormat="1" applyBorder="1" applyAlignment="1">
      <alignment horizontal="center" vertical="center"/>
    </xf>
    <xf numFmtId="164" fontId="0" fillId="4" borderId="2" xfId="0" applyNumberFormat="1" applyFill="1" applyBorder="1" applyAlignment="1">
      <alignment horizontal="center" vertical="center"/>
    </xf>
    <xf numFmtId="164" fontId="0" fillId="0" borderId="3" xfId="0" applyNumberFormat="1" applyBorder="1" applyAlignment="1">
      <alignment horizontal="center" vertical="center"/>
    </xf>
    <xf numFmtId="9" fontId="0" fillId="4" borderId="3" xfId="1" applyFont="1" applyFill="1" applyBorder="1" applyAlignment="1" applyProtection="1">
      <alignment horizontal="center" vertical="center"/>
    </xf>
    <xf numFmtId="164" fontId="0" fillId="0" borderId="0" xfId="0" applyNumberFormat="1" applyAlignment="1">
      <alignment horizontal="center" vertical="center"/>
    </xf>
    <xf numFmtId="0" fontId="0" fillId="4" borderId="0" xfId="0" applyFill="1"/>
    <xf numFmtId="165" fontId="4" fillId="0" borderId="6" xfId="0" applyNumberFormat="1" applyFont="1" applyBorder="1" applyAlignment="1">
      <alignment horizontal="center" vertical="center"/>
    </xf>
    <xf numFmtId="165" fontId="4" fillId="0" borderId="6" xfId="1" applyNumberFormat="1" applyFont="1" applyBorder="1" applyAlignment="1" applyProtection="1">
      <alignment horizontal="center" vertical="center"/>
    </xf>
    <xf numFmtId="10" fontId="4" fillId="0" borderId="6" xfId="0" applyNumberFormat="1" applyFont="1" applyBorder="1" applyAlignment="1">
      <alignment horizontal="center" vertical="center"/>
    </xf>
    <xf numFmtId="0" fontId="0" fillId="0" borderId="6" xfId="0" applyBorder="1" applyAlignment="1">
      <alignment horizontal="center" vertical="center" wrapText="1"/>
    </xf>
    <xf numFmtId="0" fontId="0" fillId="0" borderId="11" xfId="1" applyNumberFormat="1" applyFont="1" applyBorder="1" applyAlignment="1" applyProtection="1">
      <alignment horizontal="center" vertical="center"/>
    </xf>
    <xf numFmtId="166" fontId="4" fillId="0" borderId="22" xfId="0" quotePrefix="1" applyNumberFormat="1" applyFont="1" applyBorder="1" applyAlignment="1" applyProtection="1">
      <alignment horizontal="center" vertical="center" wrapText="1"/>
      <protection locked="0"/>
    </xf>
    <xf numFmtId="166" fontId="0" fillId="0" borderId="0" xfId="0" applyNumberFormat="1" applyAlignment="1">
      <alignment horizontal="center" vertical="center"/>
    </xf>
    <xf numFmtId="0" fontId="7" fillId="0" borderId="0" xfId="0" applyFont="1"/>
    <xf numFmtId="0" fontId="4" fillId="0" borderId="0" xfId="0" applyFont="1"/>
    <xf numFmtId="10" fontId="4" fillId="0" borderId="23" xfId="1" applyNumberFormat="1" applyFont="1" applyBorder="1" applyAlignment="1" applyProtection="1">
      <alignment horizontal="center" vertical="center" wrapText="1"/>
      <protection locked="0"/>
    </xf>
    <xf numFmtId="10" fontId="4" fillId="0" borderId="22" xfId="1" applyNumberFormat="1" applyFont="1" applyBorder="1" applyAlignment="1">
      <alignment horizontal="center" vertical="center"/>
    </xf>
    <xf numFmtId="0" fontId="0" fillId="0" borderId="1" xfId="0" applyBorder="1" applyAlignment="1" applyProtection="1">
      <alignment horizontal="left"/>
      <protection locked="0"/>
    </xf>
    <xf numFmtId="0" fontId="0" fillId="0" borderId="0" xfId="0" applyAlignment="1">
      <alignment horizontal="center"/>
    </xf>
    <xf numFmtId="0" fontId="7" fillId="0" borderId="0" xfId="0" applyFont="1" applyAlignment="1">
      <alignment horizontal="right"/>
    </xf>
    <xf numFmtId="0" fontId="7" fillId="0" borderId="26" xfId="0" applyFont="1" applyBorder="1" applyAlignment="1">
      <alignment horizontal="right"/>
    </xf>
    <xf numFmtId="0" fontId="0" fillId="0" borderId="27" xfId="0" applyBorder="1" applyAlignment="1" applyProtection="1">
      <alignment horizontal="left"/>
      <protection locked="0"/>
    </xf>
    <xf numFmtId="0" fontId="0" fillId="0" borderId="7" xfId="0" applyBorder="1" applyAlignment="1" applyProtection="1">
      <alignment horizontal="left"/>
      <protection locked="0"/>
    </xf>
    <xf numFmtId="0" fontId="4" fillId="0" borderId="0" xfId="0" applyFont="1" applyAlignment="1">
      <alignment horizontal="right"/>
    </xf>
    <xf numFmtId="0" fontId="4" fillId="0" borderId="26" xfId="0" applyFont="1" applyBorder="1" applyAlignment="1">
      <alignment horizontal="right"/>
    </xf>
    <xf numFmtId="0" fontId="0" fillId="0" borderId="27" xfId="0" applyBorder="1" applyAlignment="1" applyProtection="1">
      <alignment horizontal="left" wrapText="1"/>
      <protection locked="0"/>
    </xf>
    <xf numFmtId="14" fontId="0" fillId="0" borderId="1" xfId="0" applyNumberFormat="1" applyBorder="1" applyProtection="1">
      <protection locked="0"/>
    </xf>
    <xf numFmtId="0" fontId="0" fillId="0" borderId="1" xfId="0" applyBorder="1" applyProtection="1">
      <protection locked="0"/>
    </xf>
    <xf numFmtId="0" fontId="4" fillId="0" borderId="25" xfId="0" applyFont="1" applyBorder="1" applyAlignment="1">
      <alignment horizontal="right"/>
    </xf>
    <xf numFmtId="0" fontId="0" fillId="0" borderId="0" xfId="0" applyAlignment="1">
      <alignment horizontal="left" wrapText="1"/>
    </xf>
    <xf numFmtId="0" fontId="0" fillId="0" borderId="24" xfId="0" applyBorder="1" applyAlignment="1">
      <alignment horizontal="center" vertical="center" wrapText="1"/>
    </xf>
    <xf numFmtId="0" fontId="0" fillId="0" borderId="20" xfId="0" applyBorder="1" applyAlignment="1">
      <alignment horizontal="center" vertical="center" wrapText="1"/>
    </xf>
    <xf numFmtId="0" fontId="0" fillId="0" borderId="18" xfId="0" applyBorder="1" applyAlignment="1">
      <alignment horizontal="center" vertical="center" wrapText="1"/>
    </xf>
    <xf numFmtId="0" fontId="0" fillId="0" borderId="28" xfId="0" applyBorder="1" applyAlignment="1">
      <alignment horizontal="center" wrapText="1"/>
    </xf>
    <xf numFmtId="0" fontId="0" fillId="0" borderId="29" xfId="0" applyBorder="1" applyAlignment="1">
      <alignment horizontal="center" wrapText="1"/>
    </xf>
    <xf numFmtId="164" fontId="3" fillId="0" borderId="30" xfId="0" applyNumberFormat="1" applyFont="1" applyBorder="1" applyAlignment="1">
      <alignment horizontal="center" vertical="center"/>
    </xf>
    <xf numFmtId="164" fontId="3" fillId="0" borderId="31" xfId="0" applyNumberFormat="1" applyFont="1" applyBorder="1" applyAlignment="1">
      <alignment horizontal="center" vertical="center"/>
    </xf>
    <xf numFmtId="164" fontId="3" fillId="0" borderId="5" xfId="0" applyNumberFormat="1" applyFont="1" applyBorder="1" applyAlignment="1">
      <alignment horizontal="center" vertical="center"/>
    </xf>
    <xf numFmtId="164" fontId="3" fillId="0" borderId="12" xfId="0" applyNumberFormat="1" applyFont="1" applyBorder="1" applyAlignment="1">
      <alignment horizontal="center" vertical="center"/>
    </xf>
    <xf numFmtId="0" fontId="3" fillId="0" borderId="6" xfId="0" applyFont="1" applyBorder="1" applyAlignment="1">
      <alignment horizont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xf>
    <xf numFmtId="0" fontId="0" fillId="0" borderId="10" xfId="0" applyBorder="1" applyAlignment="1">
      <alignment horizontal="center"/>
    </xf>
  </cellXfs>
  <cellStyles count="2">
    <cellStyle name="Normal" xfId="0" builtinId="0"/>
    <cellStyle name="Percent" xfId="1" builtinId="5"/>
  </cellStyles>
  <dxfs count="11">
    <dxf>
      <fill>
        <patternFill>
          <bgColor theme="0" tint="-0.499984740745262"/>
        </patternFill>
      </fill>
    </dxf>
    <dxf>
      <fill>
        <patternFill>
          <bgColor theme="0" tint="-0.499984740745262"/>
        </patternFill>
      </fill>
    </dxf>
    <dxf>
      <font>
        <color rgb="FF9C0006"/>
      </font>
      <fill>
        <patternFill>
          <bgColor rgb="FFFFC7CE"/>
        </patternFill>
      </fill>
    </dxf>
    <dxf>
      <fill>
        <patternFill>
          <bgColor rgb="FFFFC000"/>
        </patternFill>
      </fill>
    </dxf>
    <dxf>
      <fill>
        <patternFill>
          <bgColor rgb="FFFFC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C000"/>
        </patternFill>
      </fill>
    </dxf>
    <dxf>
      <fill>
        <patternFill>
          <bgColor theme="0" tint="-0.499984740745262"/>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11206</xdr:colOff>
      <xdr:row>1</xdr:row>
      <xdr:rowOff>19050</xdr:rowOff>
    </xdr:from>
    <xdr:to>
      <xdr:col>11</xdr:col>
      <xdr:colOff>179</xdr:colOff>
      <xdr:row>5</xdr:row>
      <xdr:rowOff>152538</xdr:rowOff>
    </xdr:to>
    <xdr:pic>
      <xdr:nvPicPr>
        <xdr:cNvPr id="2" name="Picture 1">
          <a:extLst>
            <a:ext uri="{FF2B5EF4-FFF2-40B4-BE49-F238E27FC236}">
              <a16:creationId xmlns:a16="http://schemas.microsoft.com/office/drawing/2014/main" id="{380D3FA8-44B2-4A74-9B8F-7DCB7A1BF9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61912" y="198344"/>
          <a:ext cx="1322473" cy="98513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F2DD3-D933-48BB-8B88-21F4BF50069B}">
  <sheetPr codeName="Sheet4"/>
  <dimension ref="A1:R141"/>
  <sheetViews>
    <sheetView showGridLines="0" tabSelected="1" zoomScale="85" zoomScaleNormal="85" workbookViewId="0">
      <pane ySplit="6" topLeftCell="A7" activePane="bottomLeft" state="frozen"/>
      <selection pane="bottomLeft" activeCell="J17" sqref="J17"/>
    </sheetView>
  </sheetViews>
  <sheetFormatPr defaultColWidth="8.875" defaultRowHeight="14.25" outlineLevelRow="1" x14ac:dyDescent="0.2"/>
  <cols>
    <col min="2" max="2" width="7.5" customWidth="1"/>
    <col min="4" max="4" width="11.875" bestFit="1" customWidth="1"/>
    <col min="5" max="5" width="18.375" customWidth="1"/>
    <col min="6" max="6" width="14.5" bestFit="1" customWidth="1"/>
    <col min="7" max="7" width="10.5" bestFit="1" customWidth="1"/>
    <col min="9" max="9" width="12" customWidth="1"/>
    <col min="10" max="10" width="45.5" customWidth="1"/>
    <col min="11" max="11" width="17.5" bestFit="1" customWidth="1"/>
    <col min="12" max="12" width="24.5" customWidth="1"/>
    <col min="13" max="13" width="13.5" customWidth="1"/>
    <col min="14" max="14" width="16.375" customWidth="1"/>
    <col min="15" max="15" width="15.5" style="53" bestFit="1" customWidth="1"/>
    <col min="16" max="16" width="9" style="53" hidden="1" customWidth="1"/>
    <col min="17" max="17" width="12" hidden="1" customWidth="1"/>
    <col min="18" max="18" width="13" bestFit="1" customWidth="1"/>
  </cols>
  <sheetData>
    <row r="1" spans="1:18" ht="14.25" customHeight="1" x14ac:dyDescent="0.2"/>
    <row r="2" spans="1:18" ht="14.25" customHeight="1" x14ac:dyDescent="0.2">
      <c r="K2" s="83"/>
    </row>
    <row r="3" spans="1:18" ht="14.25" customHeight="1" x14ac:dyDescent="0.2">
      <c r="K3" s="83"/>
    </row>
    <row r="4" spans="1:18" ht="24.75" customHeight="1" x14ac:dyDescent="0.25">
      <c r="B4" s="36" t="s">
        <v>122</v>
      </c>
      <c r="K4" s="83"/>
    </row>
    <row r="5" spans="1:18" ht="14.25" customHeight="1" x14ac:dyDescent="0.2">
      <c r="B5" s="37" t="s">
        <v>123</v>
      </c>
      <c r="J5" t="s">
        <v>146</v>
      </c>
      <c r="K5" s="83"/>
    </row>
    <row r="6" spans="1:18" ht="14.25" customHeight="1" x14ac:dyDescent="0.2">
      <c r="K6" s="83"/>
    </row>
    <row r="7" spans="1:18" ht="14.25" customHeight="1" outlineLevel="1" x14ac:dyDescent="0.2">
      <c r="O7"/>
      <c r="P7"/>
    </row>
    <row r="8" spans="1:18" s="54" customFormat="1" ht="14.25" customHeight="1" outlineLevel="1" x14ac:dyDescent="0.2">
      <c r="A8"/>
      <c r="B8" s="84" t="s">
        <v>125</v>
      </c>
      <c r="C8" s="84"/>
      <c r="D8" s="85"/>
      <c r="E8" s="86"/>
      <c r="F8" s="87"/>
      <c r="G8" s="84" t="s">
        <v>124</v>
      </c>
      <c r="H8" s="84"/>
      <c r="I8" s="84"/>
      <c r="J8" s="52"/>
      <c r="K8"/>
      <c r="L8"/>
      <c r="M8"/>
      <c r="N8"/>
      <c r="O8"/>
      <c r="P8"/>
      <c r="Q8"/>
      <c r="R8"/>
    </row>
    <row r="9" spans="1:18" s="54" customFormat="1" ht="14.25" customHeight="1" outlineLevel="1" x14ac:dyDescent="0.2">
      <c r="A9"/>
      <c r="B9" s="88" t="s">
        <v>132</v>
      </c>
      <c r="C9" s="88"/>
      <c r="D9" s="89"/>
      <c r="E9" s="86"/>
      <c r="F9" s="87"/>
      <c r="G9" s="84" t="s">
        <v>127</v>
      </c>
      <c r="H9" s="84"/>
      <c r="I9" s="84"/>
      <c r="J9" s="41"/>
      <c r="K9"/>
      <c r="L9"/>
      <c r="M9"/>
      <c r="N9"/>
      <c r="O9"/>
      <c r="P9"/>
      <c r="Q9"/>
      <c r="R9"/>
    </row>
    <row r="10" spans="1:18" s="54" customFormat="1" ht="14.25" customHeight="1" outlineLevel="1" x14ac:dyDescent="0.2">
      <c r="A10"/>
      <c r="B10" s="88" t="s">
        <v>139</v>
      </c>
      <c r="C10" s="88"/>
      <c r="D10" s="89"/>
      <c r="E10" s="86"/>
      <c r="F10" s="87"/>
      <c r="G10" s="78"/>
      <c r="H10"/>
      <c r="I10"/>
      <c r="J10"/>
      <c r="K10"/>
      <c r="L10"/>
      <c r="M10"/>
      <c r="N10"/>
      <c r="O10"/>
      <c r="P10"/>
      <c r="Q10"/>
      <c r="R10"/>
    </row>
    <row r="11" spans="1:18" s="54" customFormat="1" ht="14.25" customHeight="1" outlineLevel="1" x14ac:dyDescent="0.2">
      <c r="A11"/>
      <c r="B11" s="88" t="s">
        <v>126</v>
      </c>
      <c r="C11" s="88"/>
      <c r="D11" s="89"/>
      <c r="E11" s="90"/>
      <c r="F11" s="87"/>
      <c r="G11" s="79"/>
      <c r="H11"/>
      <c r="I11"/>
      <c r="J11"/>
      <c r="K11"/>
      <c r="L11"/>
      <c r="M11"/>
      <c r="N11"/>
      <c r="O11"/>
      <c r="P11"/>
      <c r="Q11"/>
      <c r="R11"/>
    </row>
    <row r="12" spans="1:18" s="54" customFormat="1" ht="14.25" customHeight="1" outlineLevel="1" x14ac:dyDescent="0.2">
      <c r="A12"/>
      <c r="B12" s="88" t="s">
        <v>131</v>
      </c>
      <c r="C12" s="88"/>
      <c r="D12" s="89"/>
      <c r="E12" s="86"/>
      <c r="F12" s="87"/>
      <c r="G12"/>
      <c r="H12"/>
      <c r="I12"/>
      <c r="J12"/>
      <c r="K12"/>
      <c r="L12"/>
      <c r="M12"/>
      <c r="N12"/>
      <c r="O12"/>
      <c r="P12"/>
      <c r="Q12"/>
      <c r="R12"/>
    </row>
    <row r="13" spans="1:18" s="54" customFormat="1" ht="14.25" customHeight="1" outlineLevel="1" x14ac:dyDescent="0.2">
      <c r="A13"/>
      <c r="B13"/>
      <c r="C13"/>
      <c r="D13"/>
      <c r="E13"/>
      <c r="F13"/>
      <c r="G13" s="88" t="s">
        <v>133</v>
      </c>
      <c r="H13" s="88"/>
      <c r="I13" s="88"/>
      <c r="J13" s="82"/>
      <c r="K13"/>
      <c r="L13"/>
      <c r="M13"/>
      <c r="N13"/>
      <c r="O13"/>
      <c r="P13"/>
      <c r="Q13"/>
      <c r="R13"/>
    </row>
    <row r="14" spans="1:18" s="54" customFormat="1" ht="14.25" customHeight="1" outlineLevel="1" x14ac:dyDescent="0.2">
      <c r="A14"/>
      <c r="B14" s="88" t="s">
        <v>128</v>
      </c>
      <c r="C14" s="88"/>
      <c r="D14" s="88"/>
      <c r="E14" s="91"/>
      <c r="F14" s="92"/>
      <c r="G14" s="93" t="s">
        <v>134</v>
      </c>
      <c r="H14" s="88"/>
      <c r="I14" s="88"/>
      <c r="J14" s="82"/>
      <c r="K14"/>
      <c r="L14"/>
      <c r="M14"/>
      <c r="N14"/>
      <c r="O14"/>
      <c r="P14"/>
      <c r="Q14"/>
      <c r="R14"/>
    </row>
    <row r="15" spans="1:18" s="54" customFormat="1" ht="14.25" customHeight="1" outlineLevel="1" x14ac:dyDescent="0.2">
      <c r="A15"/>
      <c r="B15" s="88" t="s">
        <v>130</v>
      </c>
      <c r="C15" s="88"/>
      <c r="D15" s="88"/>
      <c r="E15" s="92"/>
      <c r="F15" s="92"/>
      <c r="G15" s="93" t="s">
        <v>135</v>
      </c>
      <c r="H15" s="88"/>
      <c r="I15" s="88"/>
      <c r="J15" s="82"/>
      <c r="K15"/>
      <c r="L15"/>
      <c r="M15"/>
      <c r="N15"/>
      <c r="O15"/>
      <c r="P15"/>
      <c r="Q15"/>
      <c r="R15"/>
    </row>
    <row r="16" spans="1:18" s="54" customFormat="1" ht="14.25" customHeight="1" outlineLevel="1" x14ac:dyDescent="0.2">
      <c r="A16"/>
      <c r="B16" s="88" t="s">
        <v>138</v>
      </c>
      <c r="C16" s="88"/>
      <c r="D16" s="88"/>
      <c r="E16" s="92"/>
      <c r="F16" s="92"/>
      <c r="G16" s="93" t="s">
        <v>136</v>
      </c>
      <c r="H16" s="88"/>
      <c r="I16" s="88"/>
      <c r="J16" s="82"/>
      <c r="K16"/>
      <c r="L16"/>
      <c r="M16"/>
      <c r="N16"/>
      <c r="O16"/>
      <c r="P16"/>
      <c r="Q16"/>
      <c r="R16"/>
    </row>
    <row r="17" spans="1:18" s="54" customFormat="1" ht="14.25" customHeight="1" outlineLevel="1" x14ac:dyDescent="0.2">
      <c r="A17"/>
      <c r="B17" s="88" t="s">
        <v>129</v>
      </c>
      <c r="C17" s="88"/>
      <c r="D17" s="88"/>
      <c r="E17" s="92"/>
      <c r="F17" s="92"/>
      <c r="G17" s="93" t="s">
        <v>137</v>
      </c>
      <c r="H17" s="88"/>
      <c r="I17" s="88"/>
      <c r="J17" s="82"/>
      <c r="K17"/>
      <c r="L17"/>
      <c r="M17"/>
      <c r="N17"/>
      <c r="O17"/>
      <c r="P17"/>
      <c r="Q17"/>
      <c r="R17"/>
    </row>
    <row r="18" spans="1:18" ht="14.25" customHeight="1" outlineLevel="1" x14ac:dyDescent="0.2">
      <c r="O18"/>
      <c r="P18"/>
    </row>
    <row r="19" spans="1:18" ht="14.25" customHeight="1" outlineLevel="1" x14ac:dyDescent="0.2">
      <c r="B19" s="94" t="s">
        <v>140</v>
      </c>
      <c r="C19" s="94"/>
      <c r="D19" s="94"/>
      <c r="E19" s="94"/>
      <c r="F19" s="94"/>
      <c r="G19" s="94"/>
      <c r="H19" s="94"/>
      <c r="I19" s="94"/>
      <c r="J19" s="94"/>
      <c r="K19" s="94"/>
      <c r="L19" s="94"/>
      <c r="M19" s="94"/>
      <c r="N19" s="94"/>
      <c r="O19"/>
      <c r="P19"/>
    </row>
    <row r="20" spans="1:18" ht="14.25" customHeight="1" outlineLevel="1" x14ac:dyDescent="0.2">
      <c r="B20" s="94"/>
      <c r="C20" s="94"/>
      <c r="D20" s="94"/>
      <c r="E20" s="94"/>
      <c r="F20" s="94"/>
      <c r="G20" s="94"/>
      <c r="H20" s="94"/>
      <c r="I20" s="94"/>
      <c r="J20" s="94"/>
      <c r="K20" s="94"/>
      <c r="L20" s="94"/>
      <c r="M20" s="94"/>
      <c r="N20" s="94"/>
      <c r="O20"/>
      <c r="P20"/>
    </row>
    <row r="21" spans="1:18" ht="14.25" customHeight="1" outlineLevel="1" thickBot="1" x14ac:dyDescent="0.25">
      <c r="O21"/>
      <c r="P21"/>
    </row>
    <row r="22" spans="1:18" ht="54.75" customHeight="1" thickBot="1" x14ac:dyDescent="0.25">
      <c r="B22" s="16" t="s">
        <v>27</v>
      </c>
      <c r="C22" s="95" t="s">
        <v>22</v>
      </c>
      <c r="D22" s="96"/>
      <c r="E22" s="42" t="s">
        <v>28</v>
      </c>
      <c r="F22" s="42" t="s">
        <v>23</v>
      </c>
      <c r="G22" s="42" t="s">
        <v>25</v>
      </c>
      <c r="H22" s="42" t="s">
        <v>24</v>
      </c>
      <c r="I22" s="42" t="s">
        <v>96</v>
      </c>
      <c r="J22" s="42" t="s">
        <v>26</v>
      </c>
      <c r="K22" s="42" t="s">
        <v>144</v>
      </c>
      <c r="L22" s="42" t="s">
        <v>1</v>
      </c>
      <c r="M22" s="42" t="s">
        <v>97</v>
      </c>
      <c r="N22" s="42" t="s">
        <v>145</v>
      </c>
      <c r="O22" s="42" t="s">
        <v>31</v>
      </c>
      <c r="P22" s="55" t="s">
        <v>36</v>
      </c>
      <c r="Q22" s="56" t="s">
        <v>37</v>
      </c>
      <c r="R22" s="17" t="s">
        <v>141</v>
      </c>
    </row>
    <row r="23" spans="1:18" ht="30" customHeight="1" x14ac:dyDescent="0.2">
      <c r="B23" s="38">
        <v>1</v>
      </c>
      <c r="C23" s="35"/>
      <c r="D23" s="35"/>
      <c r="E23" s="35"/>
      <c r="F23" s="60"/>
      <c r="G23" s="60"/>
      <c r="H23" s="81">
        <f>IFERROR(G23/F23,0)</f>
        <v>0</v>
      </c>
      <c r="I23" s="30"/>
      <c r="J23" s="31"/>
      <c r="K23" s="76"/>
      <c r="L23" s="31"/>
      <c r="M23" s="27"/>
      <c r="N23" s="27"/>
      <c r="O23" s="59">
        <f>IF(OR(J23=Dati!$B$4,J23=Dati!$C$4,J23=Dati!$D$4,J23=Dati!$E$4,J23=Dati!$B$5,J23=Dati!$C$5,M23=Dati!$U$12,I23=Dati!$V$20,I23=Dati!$U$17,I23=Dati!$U$18),"Nav piemērojams",IF(P23="x","Kļūda atzīmējot stadiju vai bojājumu",(((N23*100)*P23)+Q23)/100))</f>
        <v>0</v>
      </c>
      <c r="P23" s="57">
        <f>IF(COUNTIF(Dati!$S$4:$S$8,'Agronoma tabula'!D23),INDEX(Dati!$D$19:$H$29,MATCH('Agronoma tabula'!$J23,Dati!$C$19:$C$29,0),MATCH('Agronoma tabula'!$L23,Dati!$D$18:$H$18,0)),IF(COUNTIF(Dati!$T$4:$T$5,'Agronoma tabula'!D23),INDEX(Dati!$L$19:$P$29,MATCH('Agronoma tabula'!$J23,Dati!$K$19:$K$29,0),MATCH('Agronoma tabula'!$L23,Dati!$L$18:$P$18,0)),IF(COUNTIF(Dati!$U$4:$U$7,'Agronoma tabula'!D23),INDEX(Dati!$D$48:$H$58,MATCH('Agronoma tabula'!$J23,Dati!$C$48:$C$58,0),MATCH('Agronoma tabula'!$L23,Dati!$D$47:$H$47,0)),IF(COUNTIF(Dati!$V$4:$V$5,'Agronoma tabula'!D23),INDEX(Dati!$L$48:$P$58,MATCH('Agronoma tabula'!$J23,Dati!$K$48:$K$58,0),MATCH('Agronoma tabula'!$L23,Dati!$L$47:$P$47,0)),0))))</f>
        <v>0</v>
      </c>
      <c r="Q23" s="58">
        <f>IF(COUNTIF(Dati!$S$4:$S$8,'Agronoma tabula'!D23),INDEX(Dati!$D$32:$H$42,MATCH('Agronoma tabula'!$J23,Dati!$C$32:$C$42,0),MATCH('Agronoma tabula'!$L23,Dati!$D$31:$H$31,0)),IF(COUNTIF(Dati!$T$4:$T$5,'Agronoma tabula'!D23),INDEX(Dati!$L$32:$P$42,MATCH('Agronoma tabula'!$J23,Dati!$K$32:$K$42,0),MATCH('Agronoma tabula'!$L23,Dati!$L$31:$P$31,0)),IF(COUNTIF(Dati!$U$4:$U$7,'Agronoma tabula'!D23),INDEX(Dati!$D$61:$H$71,MATCH('Agronoma tabula'!$J23,Dati!$C$61:$C$71,0),MATCH('Agronoma tabula'!$L23,Dati!$D$60:$H$60,0)),IF(COUNTIF(Dati!$V$4:$V$5,'Agronoma tabula'!D23),INDEX(Dati!$L$61:$P$71,MATCH('Agronoma tabula'!$J23,Dati!$K$61:$K$71,0),MATCH('Agronoma tabula'!$L23,Dati!$L$60:$P$60,0)),0))))</f>
        <v>0</v>
      </c>
      <c r="R23" s="80"/>
    </row>
    <row r="24" spans="1:18" ht="30" customHeight="1" x14ac:dyDescent="0.2">
      <c r="B24" s="39">
        <v>2</v>
      </c>
      <c r="C24" s="35"/>
      <c r="D24" s="35"/>
      <c r="E24" s="35"/>
      <c r="F24" s="60"/>
      <c r="G24" s="60"/>
      <c r="H24" s="81">
        <f>IFERROR(G24/F24,0)</f>
        <v>0</v>
      </c>
      <c r="I24" s="30"/>
      <c r="J24" s="31"/>
      <c r="K24" s="76"/>
      <c r="L24" s="33"/>
      <c r="M24" s="27"/>
      <c r="N24" s="27"/>
      <c r="O24" s="59">
        <f>IF(OR(J24=Dati!$B$4,J24=Dati!$C$4,J24=Dati!$D$4,J24=Dati!$E$4,J24=Dati!$B$5,J24=Dati!$C$5,M24=Dati!$U$12,I24=Dati!$V$20,I24=Dati!$U$17,I24=Dati!$U$18),"Nav piemērojams",IF(P24="x","Kļūda atzīmējot stadiju vai bojājumu",(((N24*100)*P24)+Q24)/100))</f>
        <v>0</v>
      </c>
      <c r="P24" s="57">
        <f>IF(COUNTIF(Dati!$S$4:$S$8,'Agronoma tabula'!D24),INDEX(Dati!$D$19:$H$29,MATCH('Agronoma tabula'!$J24,Dati!$C$19:$C$29,0),MATCH('Agronoma tabula'!$L24,Dati!$D$18:$H$18,0)),IF(COUNTIF(Dati!$T$4:$T$5,'Agronoma tabula'!D24),INDEX(Dati!$L$19:$P$29,MATCH('Agronoma tabula'!$J24,Dati!$K$19:$K$29,0),MATCH('Agronoma tabula'!$L24,Dati!$L$18:$P$18,0)),IF(COUNTIF(Dati!$U$4:$U$7,'Agronoma tabula'!D24),INDEX(Dati!$D$48:$H$58,MATCH('Agronoma tabula'!$J24,Dati!$C$48:$C$58,0),MATCH('Agronoma tabula'!$L24,Dati!$D$47:$H$47,0)),IF(COUNTIF(Dati!$V$4:$V$5,'Agronoma tabula'!D24),INDEX(Dati!$L$48:$P$58,MATCH('Agronoma tabula'!$J24,Dati!$K$48:$K$58,0),MATCH('Agronoma tabula'!$L24,Dati!$L$47:$P$47,0)),0))))</f>
        <v>0</v>
      </c>
      <c r="Q24" s="58">
        <f>IF(COUNTIF(Dati!$S$4:$S$8,'Agronoma tabula'!D24),INDEX(Dati!$D$32:$H$42,MATCH('Agronoma tabula'!$J24,Dati!$C$32:$C$42,0),MATCH('Agronoma tabula'!$L24,Dati!$D$31:$H$31,0)),IF(COUNTIF(Dati!$T$4:$T$5,'Agronoma tabula'!D24),INDEX(Dati!$L$32:$P$42,MATCH('Agronoma tabula'!$J24,Dati!$K$32:$K$42,0),MATCH('Agronoma tabula'!$L24,Dati!$L$31:$P$31,0)),IF(COUNTIF(Dati!$U$4:$U$7,'Agronoma tabula'!D24),INDEX(Dati!$D$61:$H$71,MATCH('Agronoma tabula'!$J24,Dati!$C$61:$C$71,0),MATCH('Agronoma tabula'!$L24,Dati!$D$60:$H$60,0)),IF(COUNTIF(Dati!$V$4:$V$5,'Agronoma tabula'!D24),INDEX(Dati!$L$61:$P$71,MATCH('Agronoma tabula'!$J24,Dati!$K$61:$K$71,0),MATCH('Agronoma tabula'!$L24,Dati!$L$60:$P$60,0)),0))))</f>
        <v>0</v>
      </c>
      <c r="R24" s="80"/>
    </row>
    <row r="25" spans="1:18" ht="30" customHeight="1" x14ac:dyDescent="0.2">
      <c r="B25" s="39">
        <v>3</v>
      </c>
      <c r="C25" s="35"/>
      <c r="D25" s="35"/>
      <c r="E25" s="35"/>
      <c r="F25" s="60"/>
      <c r="G25" s="60"/>
      <c r="H25" s="81">
        <f t="shared" ref="H25:H88" si="0">IFERROR(G25/F25,0)</f>
        <v>0</v>
      </c>
      <c r="I25" s="30"/>
      <c r="J25" s="31"/>
      <c r="K25" s="76"/>
      <c r="L25" s="33"/>
      <c r="M25" s="27"/>
      <c r="N25" s="27"/>
      <c r="O25" s="59">
        <f>IF(OR(J25=Dati!$B$4,J25=Dati!$C$4,J25=Dati!$D$4,J25=Dati!$E$4,J25=Dati!$B$5,J25=Dati!$C$5,M25=Dati!$U$12,I25=Dati!$V$20,I25=Dati!$U$17,I25=Dati!$U$18),"Nav piemērojams",IF(P25="x","Kļūda atzīmējot stadiju vai bojājumu",(((N25*100)*P25)+Q25)/100))</f>
        <v>0</v>
      </c>
      <c r="P25" s="57">
        <f>IF(COUNTIF(Dati!$S$4:$S$8,'Agronoma tabula'!D25),INDEX(Dati!$D$19:$H$29,MATCH('Agronoma tabula'!$J25,Dati!$C$19:$C$29,0),MATCH('Agronoma tabula'!$L25,Dati!$D$18:$H$18,0)),IF(COUNTIF(Dati!$T$4:$T$5,'Agronoma tabula'!D25),INDEX(Dati!$L$19:$P$29,MATCH('Agronoma tabula'!$J25,Dati!$K$19:$K$29,0),MATCH('Agronoma tabula'!$L25,Dati!$L$18:$P$18,0)),IF(COUNTIF(Dati!$U$4:$U$7,'Agronoma tabula'!D25),INDEX(Dati!$D$48:$H$58,MATCH('Agronoma tabula'!$J25,Dati!$C$48:$C$58,0),MATCH('Agronoma tabula'!$L25,Dati!$D$47:$H$47,0)),IF(COUNTIF(Dati!$V$4:$V$5,'Agronoma tabula'!D25),INDEX(Dati!$L$48:$P$58,MATCH('Agronoma tabula'!$J25,Dati!$K$48:$K$58,0),MATCH('Agronoma tabula'!$L25,Dati!$L$47:$P$47,0)),0))))</f>
        <v>0</v>
      </c>
      <c r="Q25" s="58">
        <f>IF(COUNTIF(Dati!$S$4:$S$8,'Agronoma tabula'!D25),INDEX(Dati!$D$32:$H$42,MATCH('Agronoma tabula'!$J25,Dati!$C$32:$C$42,0),MATCH('Agronoma tabula'!$L25,Dati!$D$31:$H$31,0)),IF(COUNTIF(Dati!$T$4:$T$5,'Agronoma tabula'!D25),INDEX(Dati!$L$32:$P$42,MATCH('Agronoma tabula'!$J25,Dati!$K$32:$K$42,0),MATCH('Agronoma tabula'!$L25,Dati!$L$31:$P$31,0)),IF(COUNTIF(Dati!$U$4:$U$7,'Agronoma tabula'!D25),INDEX(Dati!$D$61:$H$71,MATCH('Agronoma tabula'!$J25,Dati!$C$61:$C$71,0),MATCH('Agronoma tabula'!$L25,Dati!$D$60:$H$60,0)),IF(COUNTIF(Dati!$V$4:$V$5,'Agronoma tabula'!D25),INDEX(Dati!$L$61:$P$71,MATCH('Agronoma tabula'!$J25,Dati!$K$61:$K$71,0),MATCH('Agronoma tabula'!$L25,Dati!$L$60:$P$60,0)),0))))</f>
        <v>0</v>
      </c>
      <c r="R25" s="80"/>
    </row>
    <row r="26" spans="1:18" ht="30" customHeight="1" x14ac:dyDescent="0.2">
      <c r="B26" s="39">
        <v>4</v>
      </c>
      <c r="C26" s="35"/>
      <c r="D26" s="35"/>
      <c r="E26" s="35"/>
      <c r="F26" s="60"/>
      <c r="G26" s="60"/>
      <c r="H26" s="81">
        <f t="shared" si="0"/>
        <v>0</v>
      </c>
      <c r="I26" s="30"/>
      <c r="J26" s="31"/>
      <c r="K26" s="76"/>
      <c r="L26" s="33"/>
      <c r="M26" s="27"/>
      <c r="N26" s="27"/>
      <c r="O26" s="59">
        <f>IF(OR(J26=Dati!$B$4,J26=Dati!$C$4,J26=Dati!$D$4,J26=Dati!$E$4,J26=Dati!$B$5,J26=Dati!$C$5,M26=Dati!$U$12,I26=Dati!$V$20,I26=Dati!$U$17,I26=Dati!$U$18),"Nav piemērojams",IF(P26="x","Kļūda atzīmējot stadiju vai bojājumu",(((N26*100)*P26)+Q26)/100))</f>
        <v>0</v>
      </c>
      <c r="P26" s="57">
        <f>IF(COUNTIF(Dati!$S$4:$S$8,'Agronoma tabula'!D26),INDEX(Dati!$D$19:$H$29,MATCH('Agronoma tabula'!$J26,Dati!$C$19:$C$29,0),MATCH('Agronoma tabula'!$L26,Dati!$D$18:$H$18,0)),IF(COUNTIF(Dati!$T$4:$T$5,'Agronoma tabula'!D26),INDEX(Dati!$L$19:$P$29,MATCH('Agronoma tabula'!$J26,Dati!$K$19:$K$29,0),MATCH('Agronoma tabula'!$L26,Dati!$L$18:$P$18,0)),IF(COUNTIF(Dati!$U$4:$U$7,'Agronoma tabula'!D26),INDEX(Dati!$D$48:$H$58,MATCH('Agronoma tabula'!$J26,Dati!$C$48:$C$58,0),MATCH('Agronoma tabula'!$L26,Dati!$D$47:$H$47,0)),IF(COUNTIF(Dati!$V$4:$V$5,'Agronoma tabula'!D26),INDEX(Dati!$L$48:$P$58,MATCH('Agronoma tabula'!$J26,Dati!$K$48:$K$58,0),MATCH('Agronoma tabula'!$L26,Dati!$L$47:$P$47,0)),0))))</f>
        <v>0</v>
      </c>
      <c r="Q26" s="58">
        <f>IF(COUNTIF(Dati!$S$4:$S$8,'Agronoma tabula'!D26),INDEX(Dati!$D$32:$H$42,MATCH('Agronoma tabula'!$J26,Dati!$C$32:$C$42,0),MATCH('Agronoma tabula'!$L26,Dati!$D$31:$H$31,0)),IF(COUNTIF(Dati!$T$4:$T$5,'Agronoma tabula'!D26),INDEX(Dati!$L$32:$P$42,MATCH('Agronoma tabula'!$J26,Dati!$K$32:$K$42,0),MATCH('Agronoma tabula'!$L26,Dati!$L$31:$P$31,0)),IF(COUNTIF(Dati!$U$4:$U$7,'Agronoma tabula'!D26),INDEX(Dati!$D$61:$H$71,MATCH('Agronoma tabula'!$J26,Dati!$C$61:$C$71,0),MATCH('Agronoma tabula'!$L26,Dati!$D$60:$H$60,0)),IF(COUNTIF(Dati!$V$4:$V$5,'Agronoma tabula'!D26),INDEX(Dati!$L$61:$P$71,MATCH('Agronoma tabula'!$J26,Dati!$K$61:$K$71,0),MATCH('Agronoma tabula'!$L26,Dati!$L$60:$P$60,0)),0))))</f>
        <v>0</v>
      </c>
      <c r="R26" s="80"/>
    </row>
    <row r="27" spans="1:18" ht="30" customHeight="1" x14ac:dyDescent="0.2">
      <c r="B27" s="39">
        <v>5</v>
      </c>
      <c r="C27" s="35"/>
      <c r="D27" s="35"/>
      <c r="E27" s="35"/>
      <c r="F27" s="60"/>
      <c r="G27" s="60"/>
      <c r="H27" s="81">
        <f t="shared" si="0"/>
        <v>0</v>
      </c>
      <c r="I27" s="30"/>
      <c r="J27" s="31"/>
      <c r="K27" s="76"/>
      <c r="L27" s="33"/>
      <c r="M27" s="27"/>
      <c r="N27" s="27"/>
      <c r="O27" s="59">
        <f>IF(OR(J27=Dati!$B$4,J27=Dati!$C$4,J27=Dati!$D$4,J27=Dati!$E$4,J27=Dati!$B$5,J27=Dati!$C$5,M27=Dati!$U$12,I27=Dati!$V$20,I27=Dati!$U$17,I27=Dati!$U$18),"Nav piemērojams",IF(P27="x","Kļūda atzīmējot stadiju vai bojājumu",(((N27*100)*P27)+Q27)/100))</f>
        <v>0</v>
      </c>
      <c r="P27" s="57">
        <f>IF(COUNTIF(Dati!$S$4:$S$8,'Agronoma tabula'!D27),INDEX(Dati!$D$19:$H$29,MATCH('Agronoma tabula'!$J27,Dati!$C$19:$C$29,0),MATCH('Agronoma tabula'!$L27,Dati!$D$18:$H$18,0)),IF(COUNTIF(Dati!$T$4:$T$5,'Agronoma tabula'!D27),INDEX(Dati!$L$19:$P$29,MATCH('Agronoma tabula'!$J27,Dati!$K$19:$K$29,0),MATCH('Agronoma tabula'!$L27,Dati!$L$18:$P$18,0)),IF(COUNTIF(Dati!$U$4:$U$7,'Agronoma tabula'!D27),INDEX(Dati!$D$48:$H$58,MATCH('Agronoma tabula'!$J27,Dati!$C$48:$C$58,0),MATCH('Agronoma tabula'!$L27,Dati!$D$47:$H$47,0)),IF(COUNTIF(Dati!$V$4:$V$5,'Agronoma tabula'!D27),INDEX(Dati!$L$48:$P$58,MATCH('Agronoma tabula'!$J27,Dati!$K$48:$K$58,0),MATCH('Agronoma tabula'!$L27,Dati!$L$47:$P$47,0)),0))))</f>
        <v>0</v>
      </c>
      <c r="Q27" s="58">
        <f>IF(COUNTIF(Dati!$S$4:$S$8,'Agronoma tabula'!D27),INDEX(Dati!$D$32:$H$42,MATCH('Agronoma tabula'!$J27,Dati!$C$32:$C$42,0),MATCH('Agronoma tabula'!$L27,Dati!$D$31:$H$31,0)),IF(COUNTIF(Dati!$T$4:$T$5,'Agronoma tabula'!D27),INDEX(Dati!$L$32:$P$42,MATCH('Agronoma tabula'!$J27,Dati!$K$32:$K$42,0),MATCH('Agronoma tabula'!$L27,Dati!$L$31:$P$31,0)),IF(COUNTIF(Dati!$U$4:$U$7,'Agronoma tabula'!D27),INDEX(Dati!$D$61:$H$71,MATCH('Agronoma tabula'!$J27,Dati!$C$61:$C$71,0),MATCH('Agronoma tabula'!$L27,Dati!$D$60:$H$60,0)),IF(COUNTIF(Dati!$V$4:$V$5,'Agronoma tabula'!D27),INDEX(Dati!$L$61:$P$71,MATCH('Agronoma tabula'!$J27,Dati!$K$61:$K$71,0),MATCH('Agronoma tabula'!$L27,Dati!$L$60:$P$60,0)),0))))</f>
        <v>0</v>
      </c>
      <c r="R27" s="80"/>
    </row>
    <row r="28" spans="1:18" ht="30" customHeight="1" x14ac:dyDescent="0.2">
      <c r="B28" s="39">
        <v>6</v>
      </c>
      <c r="C28" s="43"/>
      <c r="D28" s="43"/>
      <c r="E28" s="35"/>
      <c r="F28" s="60"/>
      <c r="G28" s="60"/>
      <c r="H28" s="81">
        <f t="shared" si="0"/>
        <v>0</v>
      </c>
      <c r="I28" s="30"/>
      <c r="J28" s="31"/>
      <c r="K28" s="76"/>
      <c r="L28" s="33"/>
      <c r="M28" s="27"/>
      <c r="N28" s="27"/>
      <c r="O28" s="59">
        <f>IF(OR(J28=Dati!$B$4,J28=Dati!$C$4,J28=Dati!$D$4,J28=Dati!$E$4,J28=Dati!$B$5,J28=Dati!$C$5,M28=Dati!$U$12,I28=Dati!$V$20,I28=Dati!$U$17,I28=Dati!$U$18),"Nav piemērojams",IF(P28="x","Kļūda atzīmējot stadiju vai bojājumu",(((N28*100)*P28)+Q28)/100))</f>
        <v>0</v>
      </c>
      <c r="P28" s="57">
        <f>IF(COUNTIF(Dati!$S$4:$S$8,'Agronoma tabula'!D28),INDEX(Dati!$D$19:$H$29,MATCH('Agronoma tabula'!$J28,Dati!$C$19:$C$29,0),MATCH('Agronoma tabula'!$L28,Dati!$D$18:$H$18,0)),IF(COUNTIF(Dati!$T$4:$T$5,'Agronoma tabula'!D28),INDEX(Dati!$L$19:$P$29,MATCH('Agronoma tabula'!$J28,Dati!$K$19:$K$29,0),MATCH('Agronoma tabula'!$L28,Dati!$L$18:$P$18,0)),IF(COUNTIF(Dati!$U$4:$U$7,'Agronoma tabula'!D28),INDEX(Dati!$D$48:$H$58,MATCH('Agronoma tabula'!$J28,Dati!$C$48:$C$58,0),MATCH('Agronoma tabula'!$L28,Dati!$D$47:$H$47,0)),IF(COUNTIF(Dati!$V$4:$V$5,'Agronoma tabula'!D28),INDEX(Dati!$L$48:$P$58,MATCH('Agronoma tabula'!$J28,Dati!$K$48:$K$58,0),MATCH('Agronoma tabula'!$L28,Dati!$L$47:$P$47,0)),0))))</f>
        <v>0</v>
      </c>
      <c r="Q28" s="58">
        <f>IF(COUNTIF(Dati!$S$4:$S$8,'Agronoma tabula'!D28),INDEX(Dati!$D$32:$H$42,MATCH('Agronoma tabula'!$J28,Dati!$C$32:$C$42,0),MATCH('Agronoma tabula'!$L28,Dati!$D$31:$H$31,0)),IF(COUNTIF(Dati!$T$4:$T$5,'Agronoma tabula'!D28),INDEX(Dati!$L$32:$P$42,MATCH('Agronoma tabula'!$J28,Dati!$K$32:$K$42,0),MATCH('Agronoma tabula'!$L28,Dati!$L$31:$P$31,0)),IF(COUNTIF(Dati!$U$4:$U$7,'Agronoma tabula'!D28),INDEX(Dati!$D$61:$H$71,MATCH('Agronoma tabula'!$J28,Dati!$C$61:$C$71,0),MATCH('Agronoma tabula'!$L28,Dati!$D$60:$H$60,0)),IF(COUNTIF(Dati!$V$4:$V$5,'Agronoma tabula'!D28),INDEX(Dati!$L$61:$P$71,MATCH('Agronoma tabula'!$J28,Dati!$K$61:$K$71,0),MATCH('Agronoma tabula'!$L28,Dati!$L$60:$P$60,0)),0))))</f>
        <v>0</v>
      </c>
      <c r="R28" s="80"/>
    </row>
    <row r="29" spans="1:18" ht="30" customHeight="1" x14ac:dyDescent="0.2">
      <c r="B29" s="39">
        <v>7</v>
      </c>
      <c r="C29" s="43"/>
      <c r="D29" s="43"/>
      <c r="E29" s="35"/>
      <c r="F29" s="60"/>
      <c r="G29" s="60"/>
      <c r="H29" s="81">
        <f t="shared" si="0"/>
        <v>0</v>
      </c>
      <c r="I29" s="30"/>
      <c r="J29" s="31"/>
      <c r="K29" s="76"/>
      <c r="L29" s="33"/>
      <c r="M29" s="27"/>
      <c r="N29" s="27"/>
      <c r="O29" s="59">
        <f>IF(OR(J29=Dati!$B$4,J29=Dati!$C$4,J29=Dati!$D$4,J29=Dati!$E$4,J29=Dati!$B$5,J29=Dati!$C$5,M29=Dati!$U$12,I29=Dati!$V$20,I29=Dati!$U$17,I29=Dati!$U$18),"Nav piemērojams",IF(P29="x","Kļūda atzīmējot stadiju vai bojājumu",(((N29*100)*P29)+Q29)/100))</f>
        <v>0</v>
      </c>
      <c r="P29" s="57">
        <f>IF(COUNTIF(Dati!$S$4:$S$8,'Agronoma tabula'!D29),INDEX(Dati!$D$19:$H$29,MATCH('Agronoma tabula'!$J29,Dati!$C$19:$C$29,0),MATCH('Agronoma tabula'!$L29,Dati!$D$18:$H$18,0)),IF(COUNTIF(Dati!$T$4:$T$5,'Agronoma tabula'!D29),INDEX(Dati!$L$19:$P$29,MATCH('Agronoma tabula'!$J29,Dati!$K$19:$K$29,0),MATCH('Agronoma tabula'!$L29,Dati!$L$18:$P$18,0)),IF(COUNTIF(Dati!$U$4:$U$7,'Agronoma tabula'!D29),INDEX(Dati!$D$48:$H$58,MATCH('Agronoma tabula'!$J29,Dati!$C$48:$C$58,0),MATCH('Agronoma tabula'!$L29,Dati!$D$47:$H$47,0)),IF(COUNTIF(Dati!$V$4:$V$5,'Agronoma tabula'!D29),INDEX(Dati!$L$48:$P$58,MATCH('Agronoma tabula'!$J29,Dati!$K$48:$K$58,0),MATCH('Agronoma tabula'!$L29,Dati!$L$47:$P$47,0)),0))))</f>
        <v>0</v>
      </c>
      <c r="Q29" s="58">
        <f>IF(COUNTIF(Dati!$S$4:$S$8,'Agronoma tabula'!D29),INDEX(Dati!$D$32:$H$42,MATCH('Agronoma tabula'!$J29,Dati!$C$32:$C$42,0),MATCH('Agronoma tabula'!$L29,Dati!$D$31:$H$31,0)),IF(COUNTIF(Dati!$T$4:$T$5,'Agronoma tabula'!D29),INDEX(Dati!$L$32:$P$42,MATCH('Agronoma tabula'!$J29,Dati!$K$32:$K$42,0),MATCH('Agronoma tabula'!$L29,Dati!$L$31:$P$31,0)),IF(COUNTIF(Dati!$U$4:$U$7,'Agronoma tabula'!D29),INDEX(Dati!$D$61:$H$71,MATCH('Agronoma tabula'!$J29,Dati!$C$61:$C$71,0),MATCH('Agronoma tabula'!$L29,Dati!$D$60:$H$60,0)),IF(COUNTIF(Dati!$V$4:$V$5,'Agronoma tabula'!D29),INDEX(Dati!$L$61:$P$71,MATCH('Agronoma tabula'!$J29,Dati!$K$61:$K$71,0),MATCH('Agronoma tabula'!$L29,Dati!$L$60:$P$60,0)),0))))</f>
        <v>0</v>
      </c>
      <c r="R29" s="80"/>
    </row>
    <row r="30" spans="1:18" ht="30" customHeight="1" x14ac:dyDescent="0.2">
      <c r="B30" s="39">
        <v>8</v>
      </c>
      <c r="C30" s="43"/>
      <c r="D30" s="43"/>
      <c r="E30" s="35"/>
      <c r="F30" s="60"/>
      <c r="G30" s="60"/>
      <c r="H30" s="81">
        <f t="shared" si="0"/>
        <v>0</v>
      </c>
      <c r="I30" s="30"/>
      <c r="J30" s="31"/>
      <c r="K30" s="76"/>
      <c r="L30" s="33"/>
      <c r="M30" s="27"/>
      <c r="N30" s="27"/>
      <c r="O30" s="59">
        <f>IF(OR(J30=Dati!$B$4,J30=Dati!$C$4,J30=Dati!$D$4,J30=Dati!$E$4,J30=Dati!$B$5,J30=Dati!$C$5,M30=Dati!$U$12,I30=Dati!$V$20,I30=Dati!$U$17,I30=Dati!$U$18),"Nav piemērojams",IF(P30="x","Kļūda atzīmējot stadiju vai bojājumu",(((N30*100)*P30)+Q30)/100))</f>
        <v>0</v>
      </c>
      <c r="P30" s="57">
        <f>IF(COUNTIF(Dati!$S$4:$S$8,'Agronoma tabula'!D30),INDEX(Dati!$D$19:$H$29,MATCH('Agronoma tabula'!$J30,Dati!$C$19:$C$29,0),MATCH('Agronoma tabula'!$L30,Dati!$D$18:$H$18,0)),IF(COUNTIF(Dati!$T$4:$T$5,'Agronoma tabula'!D30),INDEX(Dati!$L$19:$P$29,MATCH('Agronoma tabula'!$J30,Dati!$K$19:$K$29,0),MATCH('Agronoma tabula'!$L30,Dati!$L$18:$P$18,0)),IF(COUNTIF(Dati!$U$4:$U$7,'Agronoma tabula'!D30),INDEX(Dati!$D$48:$H$58,MATCH('Agronoma tabula'!$J30,Dati!$C$48:$C$58,0),MATCH('Agronoma tabula'!$L30,Dati!$D$47:$H$47,0)),IF(COUNTIF(Dati!$V$4:$V$5,'Agronoma tabula'!D30),INDEX(Dati!$L$48:$P$58,MATCH('Agronoma tabula'!$J30,Dati!$K$48:$K$58,0),MATCH('Agronoma tabula'!$L30,Dati!$L$47:$P$47,0)),0))))</f>
        <v>0</v>
      </c>
      <c r="Q30" s="58">
        <f>IF(COUNTIF(Dati!$S$4:$S$8,'Agronoma tabula'!D30),INDEX(Dati!$D$32:$H$42,MATCH('Agronoma tabula'!$J30,Dati!$C$32:$C$42,0),MATCH('Agronoma tabula'!$L30,Dati!$D$31:$H$31,0)),IF(COUNTIF(Dati!$T$4:$T$5,'Agronoma tabula'!D30),INDEX(Dati!$L$32:$P$42,MATCH('Agronoma tabula'!$J30,Dati!$K$32:$K$42,0),MATCH('Agronoma tabula'!$L30,Dati!$L$31:$P$31,0)),IF(COUNTIF(Dati!$U$4:$U$7,'Agronoma tabula'!D30),INDEX(Dati!$D$61:$H$71,MATCH('Agronoma tabula'!$J30,Dati!$C$61:$C$71,0),MATCH('Agronoma tabula'!$L30,Dati!$D$60:$H$60,0)),IF(COUNTIF(Dati!$V$4:$V$5,'Agronoma tabula'!D30),INDEX(Dati!$L$61:$P$71,MATCH('Agronoma tabula'!$J30,Dati!$K$61:$K$71,0),MATCH('Agronoma tabula'!$L30,Dati!$L$60:$P$60,0)),0))))</f>
        <v>0</v>
      </c>
      <c r="R30" s="80"/>
    </row>
    <row r="31" spans="1:18" ht="30" customHeight="1" x14ac:dyDescent="0.2">
      <c r="B31" s="39">
        <v>9</v>
      </c>
      <c r="C31" s="43"/>
      <c r="D31" s="43"/>
      <c r="E31" s="35"/>
      <c r="F31" s="60"/>
      <c r="G31" s="60"/>
      <c r="H31" s="81">
        <f t="shared" si="0"/>
        <v>0</v>
      </c>
      <c r="I31" s="30"/>
      <c r="J31" s="31"/>
      <c r="K31" s="76"/>
      <c r="L31" s="33"/>
      <c r="M31" s="27"/>
      <c r="N31" s="27"/>
      <c r="O31" s="59">
        <f>IF(OR(J31=Dati!$B$4,J31=Dati!$C$4,J31=Dati!$D$4,J31=Dati!$E$4,J31=Dati!$B$5,J31=Dati!$C$5,M31=Dati!$U$12,I31=Dati!$V$20,I31=Dati!$U$17,I31=Dati!$U$18),"Nav piemērojams",IF(P31="x","Kļūda atzīmējot stadiju vai bojājumu",(((N31*100)*P31)+Q31)/100))</f>
        <v>0</v>
      </c>
      <c r="P31" s="57">
        <f>IF(COUNTIF(Dati!$S$4:$S$8,'Agronoma tabula'!D31),INDEX(Dati!$D$19:$H$29,MATCH('Agronoma tabula'!$J31,Dati!$C$19:$C$29,0),MATCH('Agronoma tabula'!$L31,Dati!$D$18:$H$18,0)),IF(COUNTIF(Dati!$T$4:$T$5,'Agronoma tabula'!D31),INDEX(Dati!$L$19:$P$29,MATCH('Agronoma tabula'!$J31,Dati!$K$19:$K$29,0),MATCH('Agronoma tabula'!$L31,Dati!$L$18:$P$18,0)),IF(COUNTIF(Dati!$U$4:$U$7,'Agronoma tabula'!D31),INDEX(Dati!$D$48:$H$58,MATCH('Agronoma tabula'!$J31,Dati!$C$48:$C$58,0),MATCH('Agronoma tabula'!$L31,Dati!$D$47:$H$47,0)),IF(COUNTIF(Dati!$V$4:$V$5,'Agronoma tabula'!D31),INDEX(Dati!$L$48:$P$58,MATCH('Agronoma tabula'!$J31,Dati!$K$48:$K$58,0),MATCH('Agronoma tabula'!$L31,Dati!$L$47:$P$47,0)),0))))</f>
        <v>0</v>
      </c>
      <c r="Q31" s="58">
        <f>IF(COUNTIF(Dati!$S$4:$S$8,'Agronoma tabula'!D31),INDEX(Dati!$D$32:$H$42,MATCH('Agronoma tabula'!$J31,Dati!$C$32:$C$42,0),MATCH('Agronoma tabula'!$L31,Dati!$D$31:$H$31,0)),IF(COUNTIF(Dati!$T$4:$T$5,'Agronoma tabula'!D31),INDEX(Dati!$L$32:$P$42,MATCH('Agronoma tabula'!$J31,Dati!$K$32:$K$42,0),MATCH('Agronoma tabula'!$L31,Dati!$L$31:$P$31,0)),IF(COUNTIF(Dati!$U$4:$U$7,'Agronoma tabula'!D31),INDEX(Dati!$D$61:$H$71,MATCH('Agronoma tabula'!$J31,Dati!$C$61:$C$71,0),MATCH('Agronoma tabula'!$L31,Dati!$D$60:$H$60,0)),IF(COUNTIF(Dati!$V$4:$V$5,'Agronoma tabula'!D31),INDEX(Dati!$L$61:$P$71,MATCH('Agronoma tabula'!$J31,Dati!$K$61:$K$71,0),MATCH('Agronoma tabula'!$L31,Dati!$L$60:$P$60,0)),0))))</f>
        <v>0</v>
      </c>
      <c r="R31" s="80"/>
    </row>
    <row r="32" spans="1:18" ht="30" customHeight="1" x14ac:dyDescent="0.2">
      <c r="B32" s="39">
        <v>10</v>
      </c>
      <c r="C32" s="43"/>
      <c r="D32" s="43"/>
      <c r="E32" s="35"/>
      <c r="F32" s="60"/>
      <c r="G32" s="60"/>
      <c r="H32" s="81">
        <f t="shared" si="0"/>
        <v>0</v>
      </c>
      <c r="I32" s="30"/>
      <c r="J32" s="31"/>
      <c r="K32" s="76"/>
      <c r="L32" s="33"/>
      <c r="M32" s="27"/>
      <c r="N32" s="27"/>
      <c r="O32" s="59">
        <f>IF(OR(J32=Dati!$B$4,J32=Dati!$C$4,J32=Dati!$D$4,J32=Dati!$E$4,J32=Dati!$B$5,J32=Dati!$C$5,M32=Dati!$U$12,I32=Dati!$V$20,I32=Dati!$U$17,I32=Dati!$U$18),"Nav piemērojams",IF(P32="x","Kļūda atzīmējot stadiju vai bojājumu",(((N32*100)*P32)+Q32)/100))</f>
        <v>0</v>
      </c>
      <c r="P32" s="57">
        <f>IF(COUNTIF(Dati!$S$4:$S$8,'Agronoma tabula'!D32),INDEX(Dati!$D$19:$H$29,MATCH('Agronoma tabula'!$J32,Dati!$C$19:$C$29,0),MATCH('Agronoma tabula'!$L32,Dati!$D$18:$H$18,0)),IF(COUNTIF(Dati!$T$4:$T$5,'Agronoma tabula'!D32),INDEX(Dati!$L$19:$P$29,MATCH('Agronoma tabula'!$J32,Dati!$K$19:$K$29,0),MATCH('Agronoma tabula'!$L32,Dati!$L$18:$P$18,0)),IF(COUNTIF(Dati!$U$4:$U$7,'Agronoma tabula'!D32),INDEX(Dati!$D$48:$H$58,MATCH('Agronoma tabula'!$J32,Dati!$C$48:$C$58,0),MATCH('Agronoma tabula'!$L32,Dati!$D$47:$H$47,0)),IF(COUNTIF(Dati!$V$4:$V$5,'Agronoma tabula'!D32),INDEX(Dati!$L$48:$P$58,MATCH('Agronoma tabula'!$J32,Dati!$K$48:$K$58,0),MATCH('Agronoma tabula'!$L32,Dati!$L$47:$P$47,0)),0))))</f>
        <v>0</v>
      </c>
      <c r="Q32" s="58">
        <f>IF(COUNTIF(Dati!$S$4:$S$8,'Agronoma tabula'!D32),INDEX(Dati!$D$32:$H$42,MATCH('Agronoma tabula'!$J32,Dati!$C$32:$C$42,0),MATCH('Agronoma tabula'!$L32,Dati!$D$31:$H$31,0)),IF(COUNTIF(Dati!$T$4:$T$5,'Agronoma tabula'!D32),INDEX(Dati!$L$32:$P$42,MATCH('Agronoma tabula'!$J32,Dati!$K$32:$K$42,0),MATCH('Agronoma tabula'!$L32,Dati!$L$31:$P$31,0)),IF(COUNTIF(Dati!$U$4:$U$7,'Agronoma tabula'!D32),INDEX(Dati!$D$61:$H$71,MATCH('Agronoma tabula'!$J32,Dati!$C$61:$C$71,0),MATCH('Agronoma tabula'!$L32,Dati!$D$60:$H$60,0)),IF(COUNTIF(Dati!$V$4:$V$5,'Agronoma tabula'!D32),INDEX(Dati!$L$61:$P$71,MATCH('Agronoma tabula'!$J32,Dati!$K$61:$K$71,0),MATCH('Agronoma tabula'!$L32,Dati!$L$60:$P$60,0)),0))))</f>
        <v>0</v>
      </c>
      <c r="R32" s="80"/>
    </row>
    <row r="33" spans="2:18" ht="30" customHeight="1" x14ac:dyDescent="0.2">
      <c r="B33" s="39">
        <v>11</v>
      </c>
      <c r="C33" s="43"/>
      <c r="D33" s="43"/>
      <c r="E33" s="35"/>
      <c r="F33" s="60"/>
      <c r="G33" s="60"/>
      <c r="H33" s="81">
        <f t="shared" si="0"/>
        <v>0</v>
      </c>
      <c r="I33" s="32"/>
      <c r="J33" s="31"/>
      <c r="K33" s="76"/>
      <c r="L33" s="33"/>
      <c r="M33" s="27"/>
      <c r="N33" s="27"/>
      <c r="O33" s="59">
        <f>IF(OR(J33=Dati!$B$4,J33=Dati!$C$4,J33=Dati!$D$4,J33=Dati!$E$4,J33=Dati!$B$5,J33=Dati!$C$5,M33=Dati!$U$12,I33=Dati!$V$20,I33=Dati!$U$17,I33=Dati!$U$18),"Nav piemērojams",IF(P33="x","Kļūda atzīmējot stadiju vai bojājumu",(((N33*100)*P33)+Q33)/100))</f>
        <v>0</v>
      </c>
      <c r="P33" s="57">
        <f>IF(COUNTIF(Dati!$S$4:$S$8,'Agronoma tabula'!D33),INDEX(Dati!$D$19:$H$29,MATCH('Agronoma tabula'!$J33,Dati!$C$19:$C$29,0),MATCH('Agronoma tabula'!$L33,Dati!$D$18:$H$18,0)),IF(COUNTIF(Dati!$T$4:$T$5,'Agronoma tabula'!D33),INDEX(Dati!$L$19:$P$29,MATCH('Agronoma tabula'!$J33,Dati!$K$19:$K$29,0),MATCH('Agronoma tabula'!$L33,Dati!$L$18:$P$18,0)),IF(COUNTIF(Dati!$U$4:$U$7,'Agronoma tabula'!D33),INDEX(Dati!$D$48:$H$58,MATCH('Agronoma tabula'!$J33,Dati!$C$48:$C$58,0),MATCH('Agronoma tabula'!$L33,Dati!$D$47:$H$47,0)),IF(COUNTIF(Dati!$V$4:$V$5,'Agronoma tabula'!D33),INDEX(Dati!$L$48:$P$58,MATCH('Agronoma tabula'!$J33,Dati!$K$48:$K$58,0),MATCH('Agronoma tabula'!$L33,Dati!$L$47:$P$47,0)),0))))</f>
        <v>0</v>
      </c>
      <c r="Q33" s="58">
        <f>IF(COUNTIF(Dati!$S$4:$S$8,'Agronoma tabula'!D33),INDEX(Dati!$D$32:$H$42,MATCH('Agronoma tabula'!$J33,Dati!$C$32:$C$42,0),MATCH('Agronoma tabula'!$L33,Dati!$D$31:$H$31,0)),IF(COUNTIF(Dati!$T$4:$T$5,'Agronoma tabula'!D33),INDEX(Dati!$L$32:$P$42,MATCH('Agronoma tabula'!$J33,Dati!$K$32:$K$42,0),MATCH('Agronoma tabula'!$L33,Dati!$L$31:$P$31,0)),IF(COUNTIF(Dati!$U$4:$U$7,'Agronoma tabula'!D33),INDEX(Dati!$D$61:$H$71,MATCH('Agronoma tabula'!$J33,Dati!$C$61:$C$71,0),MATCH('Agronoma tabula'!$L33,Dati!$D$60:$H$60,0)),IF(COUNTIF(Dati!$V$4:$V$5,'Agronoma tabula'!D33),INDEX(Dati!$L$61:$P$71,MATCH('Agronoma tabula'!$J33,Dati!$K$61:$K$71,0),MATCH('Agronoma tabula'!$L33,Dati!$L$60:$P$60,0)),0))))</f>
        <v>0</v>
      </c>
      <c r="R33" s="80"/>
    </row>
    <row r="34" spans="2:18" ht="30" customHeight="1" x14ac:dyDescent="0.2">
      <c r="B34" s="39">
        <v>12</v>
      </c>
      <c r="C34" s="43"/>
      <c r="D34" s="43"/>
      <c r="E34" s="35"/>
      <c r="F34" s="60"/>
      <c r="G34" s="60"/>
      <c r="H34" s="81">
        <f t="shared" si="0"/>
        <v>0</v>
      </c>
      <c r="I34" s="32"/>
      <c r="J34" s="31"/>
      <c r="K34" s="76"/>
      <c r="L34" s="33"/>
      <c r="M34" s="27"/>
      <c r="N34" s="27"/>
      <c r="O34" s="59">
        <f>IF(OR(J34=Dati!$B$4,J34=Dati!$C$4,J34=Dati!$D$4,J34=Dati!$E$4,J34=Dati!$B$5,J34=Dati!$C$5,M34=Dati!$U$12,I34=Dati!$V$20,I34=Dati!$U$17,I34=Dati!$U$18),"Nav piemērojams",IF(P34="x","Kļūda atzīmējot stadiju vai bojājumu",(((N34*100)*P34)+Q34)/100))</f>
        <v>0</v>
      </c>
      <c r="P34" s="57">
        <f>IF(COUNTIF(Dati!$S$4:$S$8,'Agronoma tabula'!D34),INDEX(Dati!$D$19:$H$29,MATCH('Agronoma tabula'!$J34,Dati!$C$19:$C$29,0),MATCH('Agronoma tabula'!$L34,Dati!$D$18:$H$18,0)),IF(COUNTIF(Dati!$T$4:$T$5,'Agronoma tabula'!D34),INDEX(Dati!$L$19:$P$29,MATCH('Agronoma tabula'!$J34,Dati!$K$19:$K$29,0),MATCH('Agronoma tabula'!$L34,Dati!$L$18:$P$18,0)),IF(COUNTIF(Dati!$U$4:$U$7,'Agronoma tabula'!D34),INDEX(Dati!$D$48:$H$58,MATCH('Agronoma tabula'!$J34,Dati!$C$48:$C$58,0),MATCH('Agronoma tabula'!$L34,Dati!$D$47:$H$47,0)),IF(COUNTIF(Dati!$V$4:$V$5,'Agronoma tabula'!D34),INDEX(Dati!$L$48:$P$58,MATCH('Agronoma tabula'!$J34,Dati!$K$48:$K$58,0),MATCH('Agronoma tabula'!$L34,Dati!$L$47:$P$47,0)),0))))</f>
        <v>0</v>
      </c>
      <c r="Q34" s="58">
        <f>IF(COUNTIF(Dati!$S$4:$S$8,'Agronoma tabula'!D34),INDEX(Dati!$D$32:$H$42,MATCH('Agronoma tabula'!$J34,Dati!$C$32:$C$42,0),MATCH('Agronoma tabula'!$L34,Dati!$D$31:$H$31,0)),IF(COUNTIF(Dati!$T$4:$T$5,'Agronoma tabula'!D34),INDEX(Dati!$L$32:$P$42,MATCH('Agronoma tabula'!$J34,Dati!$K$32:$K$42,0),MATCH('Agronoma tabula'!$L34,Dati!$L$31:$P$31,0)),IF(COUNTIF(Dati!$U$4:$U$7,'Agronoma tabula'!D34),INDEX(Dati!$D$61:$H$71,MATCH('Agronoma tabula'!$J34,Dati!$C$61:$C$71,0),MATCH('Agronoma tabula'!$L34,Dati!$D$60:$H$60,0)),IF(COUNTIF(Dati!$V$4:$V$5,'Agronoma tabula'!D34),INDEX(Dati!$L$61:$P$71,MATCH('Agronoma tabula'!$J34,Dati!$K$61:$K$71,0),MATCH('Agronoma tabula'!$L34,Dati!$L$60:$P$60,0)),0))))</f>
        <v>0</v>
      </c>
      <c r="R34" s="80"/>
    </row>
    <row r="35" spans="2:18" ht="30" customHeight="1" x14ac:dyDescent="0.2">
      <c r="B35" s="39">
        <v>13</v>
      </c>
      <c r="C35" s="43"/>
      <c r="D35" s="43"/>
      <c r="E35" s="35"/>
      <c r="F35" s="60"/>
      <c r="G35" s="60"/>
      <c r="H35" s="81">
        <f t="shared" si="0"/>
        <v>0</v>
      </c>
      <c r="I35" s="32"/>
      <c r="J35" s="31"/>
      <c r="K35" s="76"/>
      <c r="L35" s="33"/>
      <c r="M35" s="27"/>
      <c r="N35" s="27"/>
      <c r="O35" s="59">
        <f>IF(OR(J35=Dati!$B$4,J35=Dati!$C$4,J35=Dati!$D$4,J35=Dati!$E$4,J35=Dati!$B$5,J35=Dati!$C$5,M35=Dati!$U$12,I35=Dati!$V$20,I35=Dati!$U$17,I35=Dati!$U$18),"Nav piemērojams",IF(P35="x","Kļūda atzīmējot stadiju vai bojājumu",(((N35*100)*P35)+Q35)/100))</f>
        <v>0</v>
      </c>
      <c r="P35" s="57">
        <f>IF(COUNTIF(Dati!$S$4:$S$8,'Agronoma tabula'!D35),INDEX(Dati!$D$19:$H$29,MATCH('Agronoma tabula'!$J35,Dati!$C$19:$C$29,0),MATCH('Agronoma tabula'!$L35,Dati!$D$18:$H$18,0)),IF(COUNTIF(Dati!$T$4:$T$5,'Agronoma tabula'!D35),INDEX(Dati!$L$19:$P$29,MATCH('Agronoma tabula'!$J35,Dati!$K$19:$K$29,0),MATCH('Agronoma tabula'!$L35,Dati!$L$18:$P$18,0)),IF(COUNTIF(Dati!$U$4:$U$7,'Agronoma tabula'!D35),INDEX(Dati!$D$48:$H$58,MATCH('Agronoma tabula'!$J35,Dati!$C$48:$C$58,0),MATCH('Agronoma tabula'!$L35,Dati!$D$47:$H$47,0)),IF(COUNTIF(Dati!$V$4:$V$5,'Agronoma tabula'!D35),INDEX(Dati!$L$48:$P$58,MATCH('Agronoma tabula'!$J35,Dati!$K$48:$K$58,0),MATCH('Agronoma tabula'!$L35,Dati!$L$47:$P$47,0)),0))))</f>
        <v>0</v>
      </c>
      <c r="Q35" s="58">
        <f>IF(COUNTIF(Dati!$S$4:$S$8,'Agronoma tabula'!D35),INDEX(Dati!$D$32:$H$42,MATCH('Agronoma tabula'!$J35,Dati!$C$32:$C$42,0),MATCH('Agronoma tabula'!$L35,Dati!$D$31:$H$31,0)),IF(COUNTIF(Dati!$T$4:$T$5,'Agronoma tabula'!D35),INDEX(Dati!$L$32:$P$42,MATCH('Agronoma tabula'!$J35,Dati!$K$32:$K$42,0),MATCH('Agronoma tabula'!$L35,Dati!$L$31:$P$31,0)),IF(COUNTIF(Dati!$U$4:$U$7,'Agronoma tabula'!D35),INDEX(Dati!$D$61:$H$71,MATCH('Agronoma tabula'!$J35,Dati!$C$61:$C$71,0),MATCH('Agronoma tabula'!$L35,Dati!$D$60:$H$60,0)),IF(COUNTIF(Dati!$V$4:$V$5,'Agronoma tabula'!D35),INDEX(Dati!$L$61:$P$71,MATCH('Agronoma tabula'!$J35,Dati!$K$61:$K$71,0),MATCH('Agronoma tabula'!$L35,Dati!$L$60:$P$60,0)),0))))</f>
        <v>0</v>
      </c>
      <c r="R35" s="80"/>
    </row>
    <row r="36" spans="2:18" ht="30" customHeight="1" x14ac:dyDescent="0.2">
      <c r="B36" s="39">
        <v>14</v>
      </c>
      <c r="C36" s="43"/>
      <c r="D36" s="43"/>
      <c r="E36" s="35"/>
      <c r="F36" s="60"/>
      <c r="G36" s="60"/>
      <c r="H36" s="81">
        <f t="shared" si="0"/>
        <v>0</v>
      </c>
      <c r="I36" s="32"/>
      <c r="J36" s="31"/>
      <c r="K36" s="76"/>
      <c r="L36" s="33"/>
      <c r="M36" s="27"/>
      <c r="N36" s="27"/>
      <c r="O36" s="59">
        <f>IF(OR(J36=Dati!$B$4,J36=Dati!$C$4,J36=Dati!$D$4,J36=Dati!$E$4,J36=Dati!$B$5,J36=Dati!$C$5,M36=Dati!$U$12,I36=Dati!$V$20,I36=Dati!$U$17,I36=Dati!$U$18),"Nav piemērojams",IF(P36="x","Kļūda atzīmējot stadiju vai bojājumu",(((N36*100)*P36)+Q36)/100))</f>
        <v>0</v>
      </c>
      <c r="P36" s="57">
        <f>IF(COUNTIF(Dati!$S$4:$S$8,'Agronoma tabula'!D36),INDEX(Dati!$D$19:$H$29,MATCH('Agronoma tabula'!$J36,Dati!$C$19:$C$29,0),MATCH('Agronoma tabula'!$L36,Dati!$D$18:$H$18,0)),IF(COUNTIF(Dati!$T$4:$T$5,'Agronoma tabula'!D36),INDEX(Dati!$L$19:$P$29,MATCH('Agronoma tabula'!$J36,Dati!$K$19:$K$29,0),MATCH('Agronoma tabula'!$L36,Dati!$L$18:$P$18,0)),IF(COUNTIF(Dati!$U$4:$U$7,'Agronoma tabula'!D36),INDEX(Dati!$D$48:$H$58,MATCH('Agronoma tabula'!$J36,Dati!$C$48:$C$58,0),MATCH('Agronoma tabula'!$L36,Dati!$D$47:$H$47,0)),IF(COUNTIF(Dati!$V$4:$V$5,'Agronoma tabula'!D36),INDEX(Dati!$L$48:$P$58,MATCH('Agronoma tabula'!$J36,Dati!$K$48:$K$58,0),MATCH('Agronoma tabula'!$L36,Dati!$L$47:$P$47,0)),0))))</f>
        <v>0</v>
      </c>
      <c r="Q36" s="58">
        <f>IF(COUNTIF(Dati!$S$4:$S$8,'Agronoma tabula'!D36),INDEX(Dati!$D$32:$H$42,MATCH('Agronoma tabula'!$J36,Dati!$C$32:$C$42,0),MATCH('Agronoma tabula'!$L36,Dati!$D$31:$H$31,0)),IF(COUNTIF(Dati!$T$4:$T$5,'Agronoma tabula'!D36),INDEX(Dati!$L$32:$P$42,MATCH('Agronoma tabula'!$J36,Dati!$K$32:$K$42,0),MATCH('Agronoma tabula'!$L36,Dati!$L$31:$P$31,0)),IF(COUNTIF(Dati!$U$4:$U$7,'Agronoma tabula'!D36),INDEX(Dati!$D$61:$H$71,MATCH('Agronoma tabula'!$J36,Dati!$C$61:$C$71,0),MATCH('Agronoma tabula'!$L36,Dati!$D$60:$H$60,0)),IF(COUNTIF(Dati!$V$4:$V$5,'Agronoma tabula'!D36),INDEX(Dati!$L$61:$P$71,MATCH('Agronoma tabula'!$J36,Dati!$K$61:$K$71,0),MATCH('Agronoma tabula'!$L36,Dati!$L$60:$P$60,0)),0))))</f>
        <v>0</v>
      </c>
      <c r="R36" s="80"/>
    </row>
    <row r="37" spans="2:18" ht="30" customHeight="1" x14ac:dyDescent="0.2">
      <c r="B37" s="39">
        <v>15</v>
      </c>
      <c r="C37" s="43"/>
      <c r="D37" s="43"/>
      <c r="E37" s="35"/>
      <c r="F37" s="60"/>
      <c r="G37" s="60"/>
      <c r="H37" s="81">
        <f t="shared" si="0"/>
        <v>0</v>
      </c>
      <c r="I37" s="32"/>
      <c r="J37" s="31"/>
      <c r="K37" s="76"/>
      <c r="L37" s="33"/>
      <c r="M37" s="27"/>
      <c r="N37" s="27"/>
      <c r="O37" s="59">
        <f>IF(OR(J37=Dati!$B$4,J37=Dati!$C$4,J37=Dati!$D$4,J37=Dati!$E$4,J37=Dati!$B$5,J37=Dati!$C$5,M37=Dati!$U$12,I37=Dati!$V$20,I37=Dati!$U$17,I37=Dati!$U$18),"Nav piemērojams",IF(P37="x","Kļūda atzīmējot stadiju vai bojājumu",(((N37*100)*P37)+Q37)/100))</f>
        <v>0</v>
      </c>
      <c r="P37" s="57">
        <f>IF(COUNTIF(Dati!$S$4:$S$8,'Agronoma tabula'!D37),INDEX(Dati!$D$19:$H$29,MATCH('Agronoma tabula'!$J37,Dati!$C$19:$C$29,0),MATCH('Agronoma tabula'!$L37,Dati!$D$18:$H$18,0)),IF(COUNTIF(Dati!$T$4:$T$5,'Agronoma tabula'!D37),INDEX(Dati!$L$19:$P$29,MATCH('Agronoma tabula'!$J37,Dati!$K$19:$K$29,0),MATCH('Agronoma tabula'!$L37,Dati!$L$18:$P$18,0)),IF(COUNTIF(Dati!$U$4:$U$7,'Agronoma tabula'!D37),INDEX(Dati!$D$48:$H$58,MATCH('Agronoma tabula'!$J37,Dati!$C$48:$C$58,0),MATCH('Agronoma tabula'!$L37,Dati!$D$47:$H$47,0)),IF(COUNTIF(Dati!$V$4:$V$5,'Agronoma tabula'!D37),INDEX(Dati!$L$48:$P$58,MATCH('Agronoma tabula'!$J37,Dati!$K$48:$K$58,0),MATCH('Agronoma tabula'!$L37,Dati!$L$47:$P$47,0)),0))))</f>
        <v>0</v>
      </c>
      <c r="Q37" s="58">
        <f>IF(COUNTIF(Dati!$S$4:$S$8,'Agronoma tabula'!D37),INDEX(Dati!$D$32:$H$42,MATCH('Agronoma tabula'!$J37,Dati!$C$32:$C$42,0),MATCH('Agronoma tabula'!$L37,Dati!$D$31:$H$31,0)),IF(COUNTIF(Dati!$T$4:$T$5,'Agronoma tabula'!D37),INDEX(Dati!$L$32:$P$42,MATCH('Agronoma tabula'!$J37,Dati!$K$32:$K$42,0),MATCH('Agronoma tabula'!$L37,Dati!$L$31:$P$31,0)),IF(COUNTIF(Dati!$U$4:$U$7,'Agronoma tabula'!D37),INDEX(Dati!$D$61:$H$71,MATCH('Agronoma tabula'!$J37,Dati!$C$61:$C$71,0),MATCH('Agronoma tabula'!$L37,Dati!$D$60:$H$60,0)),IF(COUNTIF(Dati!$V$4:$V$5,'Agronoma tabula'!D37),INDEX(Dati!$L$61:$P$71,MATCH('Agronoma tabula'!$J37,Dati!$K$61:$K$71,0),MATCH('Agronoma tabula'!$L37,Dati!$L$60:$P$60,0)),0))))</f>
        <v>0</v>
      </c>
      <c r="R37" s="80"/>
    </row>
    <row r="38" spans="2:18" ht="30" customHeight="1" x14ac:dyDescent="0.2">
      <c r="B38" s="39">
        <v>16</v>
      </c>
      <c r="C38" s="43"/>
      <c r="D38" s="43"/>
      <c r="E38" s="35"/>
      <c r="F38" s="60"/>
      <c r="G38" s="60"/>
      <c r="H38" s="81">
        <f t="shared" si="0"/>
        <v>0</v>
      </c>
      <c r="I38" s="32"/>
      <c r="J38" s="31"/>
      <c r="K38" s="76"/>
      <c r="L38" s="33"/>
      <c r="M38" s="27"/>
      <c r="N38" s="27"/>
      <c r="O38" s="59">
        <f>IF(OR(J38=Dati!$B$4,J38=Dati!$C$4,J38=Dati!$D$4,J38=Dati!$E$4,J38=Dati!$B$5,J38=Dati!$C$5,M38=Dati!$U$12,I38=Dati!$V$20,I38=Dati!$U$17,I38=Dati!$U$18),"Nav piemērojams",IF(P38="x","Kļūda atzīmējot stadiju vai bojājumu",(((N38*100)*P38)+Q38)/100))</f>
        <v>0</v>
      </c>
      <c r="P38" s="57">
        <f>IF(COUNTIF(Dati!$S$4:$S$8,'Agronoma tabula'!D38),INDEX(Dati!$D$19:$H$29,MATCH('Agronoma tabula'!$J38,Dati!$C$19:$C$29,0),MATCH('Agronoma tabula'!$L38,Dati!$D$18:$H$18,0)),IF(COUNTIF(Dati!$T$4:$T$5,'Agronoma tabula'!D38),INDEX(Dati!$L$19:$P$29,MATCH('Agronoma tabula'!$J38,Dati!$K$19:$K$29,0),MATCH('Agronoma tabula'!$L38,Dati!$L$18:$P$18,0)),IF(COUNTIF(Dati!$U$4:$U$7,'Agronoma tabula'!D38),INDEX(Dati!$D$48:$H$58,MATCH('Agronoma tabula'!$J38,Dati!$C$48:$C$58,0),MATCH('Agronoma tabula'!$L38,Dati!$D$47:$H$47,0)),IF(COUNTIF(Dati!$V$4:$V$5,'Agronoma tabula'!D38),INDEX(Dati!$L$48:$P$58,MATCH('Agronoma tabula'!$J38,Dati!$K$48:$K$58,0),MATCH('Agronoma tabula'!$L38,Dati!$L$47:$P$47,0)),0))))</f>
        <v>0</v>
      </c>
      <c r="Q38" s="58">
        <f>IF(COUNTIF(Dati!$S$4:$S$8,'Agronoma tabula'!D38),INDEX(Dati!$D$32:$H$42,MATCH('Agronoma tabula'!$J38,Dati!$C$32:$C$42,0),MATCH('Agronoma tabula'!$L38,Dati!$D$31:$H$31,0)),IF(COUNTIF(Dati!$T$4:$T$5,'Agronoma tabula'!D38),INDEX(Dati!$L$32:$P$42,MATCH('Agronoma tabula'!$J38,Dati!$K$32:$K$42,0),MATCH('Agronoma tabula'!$L38,Dati!$L$31:$P$31,0)),IF(COUNTIF(Dati!$U$4:$U$7,'Agronoma tabula'!D38),INDEX(Dati!$D$61:$H$71,MATCH('Agronoma tabula'!$J38,Dati!$C$61:$C$71,0),MATCH('Agronoma tabula'!$L38,Dati!$D$60:$H$60,0)),IF(COUNTIF(Dati!$V$4:$V$5,'Agronoma tabula'!D38),INDEX(Dati!$L$61:$P$71,MATCH('Agronoma tabula'!$J38,Dati!$K$61:$K$71,0),MATCH('Agronoma tabula'!$L38,Dati!$L$60:$P$60,0)),0))))</f>
        <v>0</v>
      </c>
      <c r="R38" s="80"/>
    </row>
    <row r="39" spans="2:18" ht="30" customHeight="1" x14ac:dyDescent="0.2">
      <c r="B39" s="39">
        <v>17</v>
      </c>
      <c r="C39" s="43"/>
      <c r="D39" s="43"/>
      <c r="E39" s="35"/>
      <c r="F39" s="60"/>
      <c r="G39" s="60"/>
      <c r="H39" s="81">
        <f t="shared" si="0"/>
        <v>0</v>
      </c>
      <c r="I39" s="32"/>
      <c r="J39" s="31"/>
      <c r="K39" s="76"/>
      <c r="L39" s="33"/>
      <c r="M39" s="27"/>
      <c r="N39" s="27"/>
      <c r="O39" s="59">
        <f>IF(OR(J39=Dati!$B$4,J39=Dati!$C$4,J39=Dati!$D$4,J39=Dati!$E$4,J39=Dati!$B$5,J39=Dati!$C$5,M39=Dati!$U$12,I39=Dati!$V$20,I39=Dati!$U$17,I39=Dati!$U$18),"Nav piemērojams",IF(P39="x","Kļūda atzīmējot stadiju vai bojājumu",(((N39*100)*P39)+Q39)/100))</f>
        <v>0</v>
      </c>
      <c r="P39" s="57">
        <f>IF(COUNTIF(Dati!$S$4:$S$8,'Agronoma tabula'!D39),INDEX(Dati!$D$19:$H$29,MATCH('Agronoma tabula'!$J39,Dati!$C$19:$C$29,0),MATCH('Agronoma tabula'!$L39,Dati!$D$18:$H$18,0)),IF(COUNTIF(Dati!$T$4:$T$5,'Agronoma tabula'!D39),INDEX(Dati!$L$19:$P$29,MATCH('Agronoma tabula'!$J39,Dati!$K$19:$K$29,0),MATCH('Agronoma tabula'!$L39,Dati!$L$18:$P$18,0)),IF(COUNTIF(Dati!$U$4:$U$7,'Agronoma tabula'!D39),INDEX(Dati!$D$48:$H$58,MATCH('Agronoma tabula'!$J39,Dati!$C$48:$C$58,0),MATCH('Agronoma tabula'!$L39,Dati!$D$47:$H$47,0)),IF(COUNTIF(Dati!$V$4:$V$5,'Agronoma tabula'!D39),INDEX(Dati!$L$48:$P$58,MATCH('Agronoma tabula'!$J39,Dati!$K$48:$K$58,0),MATCH('Agronoma tabula'!$L39,Dati!$L$47:$P$47,0)),0))))</f>
        <v>0</v>
      </c>
      <c r="Q39" s="58">
        <f>IF(COUNTIF(Dati!$S$4:$S$8,'Agronoma tabula'!D39),INDEX(Dati!$D$32:$H$42,MATCH('Agronoma tabula'!$J39,Dati!$C$32:$C$42,0),MATCH('Agronoma tabula'!$L39,Dati!$D$31:$H$31,0)),IF(COUNTIF(Dati!$T$4:$T$5,'Agronoma tabula'!D39),INDEX(Dati!$L$32:$P$42,MATCH('Agronoma tabula'!$J39,Dati!$K$32:$K$42,0),MATCH('Agronoma tabula'!$L39,Dati!$L$31:$P$31,0)),IF(COUNTIF(Dati!$U$4:$U$7,'Agronoma tabula'!D39),INDEX(Dati!$D$61:$H$71,MATCH('Agronoma tabula'!$J39,Dati!$C$61:$C$71,0),MATCH('Agronoma tabula'!$L39,Dati!$D$60:$H$60,0)),IF(COUNTIF(Dati!$V$4:$V$5,'Agronoma tabula'!D39),INDEX(Dati!$L$61:$P$71,MATCH('Agronoma tabula'!$J39,Dati!$K$61:$K$71,0),MATCH('Agronoma tabula'!$L39,Dati!$L$60:$P$60,0)),0))))</f>
        <v>0</v>
      </c>
      <c r="R39" s="80"/>
    </row>
    <row r="40" spans="2:18" ht="30" customHeight="1" x14ac:dyDescent="0.2">
      <c r="B40" s="39">
        <v>18</v>
      </c>
      <c r="C40" s="43"/>
      <c r="D40" s="43"/>
      <c r="E40" s="35"/>
      <c r="F40" s="60"/>
      <c r="G40" s="60"/>
      <c r="H40" s="81">
        <f t="shared" si="0"/>
        <v>0</v>
      </c>
      <c r="I40" s="32"/>
      <c r="J40" s="31"/>
      <c r="K40" s="76"/>
      <c r="L40" s="33"/>
      <c r="M40" s="27"/>
      <c r="N40" s="27"/>
      <c r="O40" s="59">
        <f>IF(OR(J40=Dati!$B$4,J40=Dati!$C$4,J40=Dati!$D$4,J40=Dati!$E$4,J40=Dati!$B$5,J40=Dati!$C$5,M40=Dati!$U$12,I40=Dati!$V$20,I40=Dati!$U$17,I40=Dati!$U$18),"Nav piemērojams",IF(P40="x","Kļūda atzīmējot stadiju vai bojājumu",(((N40*100)*P40)+Q40)/100))</f>
        <v>0</v>
      </c>
      <c r="P40" s="57">
        <f>IF(COUNTIF(Dati!$S$4:$S$8,'Agronoma tabula'!D40),INDEX(Dati!$D$19:$H$29,MATCH('Agronoma tabula'!$J40,Dati!$C$19:$C$29,0),MATCH('Agronoma tabula'!$L40,Dati!$D$18:$H$18,0)),IF(COUNTIF(Dati!$T$4:$T$5,'Agronoma tabula'!D40),INDEX(Dati!$L$19:$P$29,MATCH('Agronoma tabula'!$J40,Dati!$K$19:$K$29,0),MATCH('Agronoma tabula'!$L40,Dati!$L$18:$P$18,0)),IF(COUNTIF(Dati!$U$4:$U$7,'Agronoma tabula'!D40),INDEX(Dati!$D$48:$H$58,MATCH('Agronoma tabula'!$J40,Dati!$C$48:$C$58,0),MATCH('Agronoma tabula'!$L40,Dati!$D$47:$H$47,0)),IF(COUNTIF(Dati!$V$4:$V$5,'Agronoma tabula'!D40),INDEX(Dati!$L$48:$P$58,MATCH('Agronoma tabula'!$J40,Dati!$K$48:$K$58,0),MATCH('Agronoma tabula'!$L40,Dati!$L$47:$P$47,0)),0))))</f>
        <v>0</v>
      </c>
      <c r="Q40" s="58">
        <f>IF(COUNTIF(Dati!$S$4:$S$8,'Agronoma tabula'!D40),INDEX(Dati!$D$32:$H$42,MATCH('Agronoma tabula'!$J40,Dati!$C$32:$C$42,0),MATCH('Agronoma tabula'!$L40,Dati!$D$31:$H$31,0)),IF(COUNTIF(Dati!$T$4:$T$5,'Agronoma tabula'!D40),INDEX(Dati!$L$32:$P$42,MATCH('Agronoma tabula'!$J40,Dati!$K$32:$K$42,0),MATCH('Agronoma tabula'!$L40,Dati!$L$31:$P$31,0)),IF(COUNTIF(Dati!$U$4:$U$7,'Agronoma tabula'!D40),INDEX(Dati!$D$61:$H$71,MATCH('Agronoma tabula'!$J40,Dati!$C$61:$C$71,0),MATCH('Agronoma tabula'!$L40,Dati!$D$60:$H$60,0)),IF(COUNTIF(Dati!$V$4:$V$5,'Agronoma tabula'!D40),INDEX(Dati!$L$61:$P$71,MATCH('Agronoma tabula'!$J40,Dati!$K$61:$K$71,0),MATCH('Agronoma tabula'!$L40,Dati!$L$60:$P$60,0)),0))))</f>
        <v>0</v>
      </c>
      <c r="R40" s="80"/>
    </row>
    <row r="41" spans="2:18" ht="30" customHeight="1" x14ac:dyDescent="0.2">
      <c r="B41" s="39">
        <v>19</v>
      </c>
      <c r="C41" s="43"/>
      <c r="D41" s="43"/>
      <c r="E41" s="35"/>
      <c r="F41" s="60"/>
      <c r="G41" s="60"/>
      <c r="H41" s="81">
        <f t="shared" si="0"/>
        <v>0</v>
      </c>
      <c r="I41" s="32"/>
      <c r="J41" s="31"/>
      <c r="K41" s="76"/>
      <c r="L41" s="33"/>
      <c r="M41" s="27"/>
      <c r="N41" s="27"/>
      <c r="O41" s="59">
        <f>IF(OR(J41=Dati!$B$4,J41=Dati!$C$4,J41=Dati!$D$4,J41=Dati!$E$4,J41=Dati!$B$5,J41=Dati!$C$5,M41=Dati!$U$12,I41=Dati!$V$20,I41=Dati!$U$17,I41=Dati!$U$18),"Nav piemērojams",IF(P41="x","Kļūda atzīmējot stadiju vai bojājumu",(((N41*100)*P41)+Q41)/100))</f>
        <v>0</v>
      </c>
      <c r="P41" s="57">
        <f>IF(COUNTIF(Dati!$S$4:$S$8,'Agronoma tabula'!D41),INDEX(Dati!$D$19:$H$29,MATCH('Agronoma tabula'!$J41,Dati!$C$19:$C$29,0),MATCH('Agronoma tabula'!$L41,Dati!$D$18:$H$18,0)),IF(COUNTIF(Dati!$T$4:$T$5,'Agronoma tabula'!D41),INDEX(Dati!$L$19:$P$29,MATCH('Agronoma tabula'!$J41,Dati!$K$19:$K$29,0),MATCH('Agronoma tabula'!$L41,Dati!$L$18:$P$18,0)),IF(COUNTIF(Dati!$U$4:$U$7,'Agronoma tabula'!D41),INDEX(Dati!$D$48:$H$58,MATCH('Agronoma tabula'!$J41,Dati!$C$48:$C$58,0),MATCH('Agronoma tabula'!$L41,Dati!$D$47:$H$47,0)),IF(COUNTIF(Dati!$V$4:$V$5,'Agronoma tabula'!D41),INDEX(Dati!$L$48:$P$58,MATCH('Agronoma tabula'!$J41,Dati!$K$48:$K$58,0),MATCH('Agronoma tabula'!$L41,Dati!$L$47:$P$47,0)),0))))</f>
        <v>0</v>
      </c>
      <c r="Q41" s="58">
        <f>IF(COUNTIF(Dati!$S$4:$S$8,'Agronoma tabula'!D41),INDEX(Dati!$D$32:$H$42,MATCH('Agronoma tabula'!$J41,Dati!$C$32:$C$42,0),MATCH('Agronoma tabula'!$L41,Dati!$D$31:$H$31,0)),IF(COUNTIF(Dati!$T$4:$T$5,'Agronoma tabula'!D41),INDEX(Dati!$L$32:$P$42,MATCH('Agronoma tabula'!$J41,Dati!$K$32:$K$42,0),MATCH('Agronoma tabula'!$L41,Dati!$L$31:$P$31,0)),IF(COUNTIF(Dati!$U$4:$U$7,'Agronoma tabula'!D41),INDEX(Dati!$D$61:$H$71,MATCH('Agronoma tabula'!$J41,Dati!$C$61:$C$71,0),MATCH('Agronoma tabula'!$L41,Dati!$D$60:$H$60,0)),IF(COUNTIF(Dati!$V$4:$V$5,'Agronoma tabula'!D41),INDEX(Dati!$L$61:$P$71,MATCH('Agronoma tabula'!$J41,Dati!$K$61:$K$71,0),MATCH('Agronoma tabula'!$L41,Dati!$L$60:$P$60,0)),0))))</f>
        <v>0</v>
      </c>
      <c r="R41" s="80"/>
    </row>
    <row r="42" spans="2:18" ht="30" customHeight="1" x14ac:dyDescent="0.2">
      <c r="B42" s="39">
        <v>20</v>
      </c>
      <c r="C42" s="43"/>
      <c r="D42" s="43"/>
      <c r="E42" s="35"/>
      <c r="F42" s="60"/>
      <c r="G42" s="60"/>
      <c r="H42" s="81">
        <f t="shared" si="0"/>
        <v>0</v>
      </c>
      <c r="I42" s="32"/>
      <c r="J42" s="31"/>
      <c r="K42" s="76"/>
      <c r="L42" s="33"/>
      <c r="M42" s="27"/>
      <c r="N42" s="27"/>
      <c r="O42" s="59">
        <f>IF(OR(J42=Dati!$B$4,J42=Dati!$C$4,J42=Dati!$D$4,J42=Dati!$E$4,J42=Dati!$B$5,J42=Dati!$C$5,M42=Dati!$U$12,I42=Dati!$V$20,I42=Dati!$U$17,I42=Dati!$U$18),"Nav piemērojams",IF(P42="x","Kļūda atzīmējot stadiju vai bojājumu",(((N42*100)*P42)+Q42)/100))</f>
        <v>0</v>
      </c>
      <c r="P42" s="57">
        <f>IF(COUNTIF(Dati!$S$4:$S$8,'Agronoma tabula'!D42),INDEX(Dati!$D$19:$H$29,MATCH('Agronoma tabula'!$J42,Dati!$C$19:$C$29,0),MATCH('Agronoma tabula'!$L42,Dati!$D$18:$H$18,0)),IF(COUNTIF(Dati!$T$4:$T$5,'Agronoma tabula'!D42),INDEX(Dati!$L$19:$P$29,MATCH('Agronoma tabula'!$J42,Dati!$K$19:$K$29,0),MATCH('Agronoma tabula'!$L42,Dati!$L$18:$P$18,0)),IF(COUNTIF(Dati!$U$4:$U$7,'Agronoma tabula'!D42),INDEX(Dati!$D$48:$H$58,MATCH('Agronoma tabula'!$J42,Dati!$C$48:$C$58,0),MATCH('Agronoma tabula'!$L42,Dati!$D$47:$H$47,0)),IF(COUNTIF(Dati!$V$4:$V$5,'Agronoma tabula'!D42),INDEX(Dati!$L$48:$P$58,MATCH('Agronoma tabula'!$J42,Dati!$K$48:$K$58,0),MATCH('Agronoma tabula'!$L42,Dati!$L$47:$P$47,0)),0))))</f>
        <v>0</v>
      </c>
      <c r="Q42" s="58">
        <f>IF(COUNTIF(Dati!$S$4:$S$8,'Agronoma tabula'!D42),INDEX(Dati!$D$32:$H$42,MATCH('Agronoma tabula'!$J42,Dati!$C$32:$C$42,0),MATCH('Agronoma tabula'!$L42,Dati!$D$31:$H$31,0)),IF(COUNTIF(Dati!$T$4:$T$5,'Agronoma tabula'!D42),INDEX(Dati!$L$32:$P$42,MATCH('Agronoma tabula'!$J42,Dati!$K$32:$K$42,0),MATCH('Agronoma tabula'!$L42,Dati!$L$31:$P$31,0)),IF(COUNTIF(Dati!$U$4:$U$7,'Agronoma tabula'!D42),INDEX(Dati!$D$61:$H$71,MATCH('Agronoma tabula'!$J42,Dati!$C$61:$C$71,0),MATCH('Agronoma tabula'!$L42,Dati!$D$60:$H$60,0)),IF(COUNTIF(Dati!$V$4:$V$5,'Agronoma tabula'!D42),INDEX(Dati!$L$61:$P$71,MATCH('Agronoma tabula'!$J42,Dati!$K$61:$K$71,0),MATCH('Agronoma tabula'!$L42,Dati!$L$60:$P$60,0)),0))))</f>
        <v>0</v>
      </c>
      <c r="R42" s="80"/>
    </row>
    <row r="43" spans="2:18" ht="30" customHeight="1" x14ac:dyDescent="0.2">
      <c r="B43" s="39">
        <v>21</v>
      </c>
      <c r="C43" s="43"/>
      <c r="D43" s="43"/>
      <c r="E43" s="35"/>
      <c r="F43" s="60"/>
      <c r="G43" s="60"/>
      <c r="H43" s="81">
        <f t="shared" si="0"/>
        <v>0</v>
      </c>
      <c r="I43" s="32"/>
      <c r="J43" s="31"/>
      <c r="K43" s="76"/>
      <c r="L43" s="33"/>
      <c r="M43" s="27"/>
      <c r="N43" s="27"/>
      <c r="O43" s="59">
        <f>IF(OR(J43=Dati!$B$4,J43=Dati!$C$4,J43=Dati!$D$4,J43=Dati!$E$4,J43=Dati!$B$5,J43=Dati!$C$5,M43=Dati!$U$12,I43=Dati!$V$20,I43=Dati!$U$17,I43=Dati!$U$18),"Nav piemērojams",IF(P43="x","Kļūda atzīmējot stadiju vai bojājumu",(((N43*100)*P43)+Q43)/100))</f>
        <v>0</v>
      </c>
      <c r="P43" s="57">
        <f>IF(COUNTIF(Dati!$S$4:$S$8,'Agronoma tabula'!D43),INDEX(Dati!$D$19:$H$29,MATCH('Agronoma tabula'!$J43,Dati!$C$19:$C$29,0),MATCH('Agronoma tabula'!$L43,Dati!$D$18:$H$18,0)),IF(COUNTIF(Dati!$T$4:$T$5,'Agronoma tabula'!D43),INDEX(Dati!$L$19:$P$29,MATCH('Agronoma tabula'!$J43,Dati!$K$19:$K$29,0),MATCH('Agronoma tabula'!$L43,Dati!$L$18:$P$18,0)),IF(COUNTIF(Dati!$U$4:$U$7,'Agronoma tabula'!D43),INDEX(Dati!$D$48:$H$58,MATCH('Agronoma tabula'!$J43,Dati!$C$48:$C$58,0),MATCH('Agronoma tabula'!$L43,Dati!$D$47:$H$47,0)),IF(COUNTIF(Dati!$V$4:$V$5,'Agronoma tabula'!D43),INDEX(Dati!$L$48:$P$58,MATCH('Agronoma tabula'!$J43,Dati!$K$48:$K$58,0),MATCH('Agronoma tabula'!$L43,Dati!$L$47:$P$47,0)),0))))</f>
        <v>0</v>
      </c>
      <c r="Q43" s="58">
        <f>IF(COUNTIF(Dati!$S$4:$S$8,'Agronoma tabula'!D43),INDEX(Dati!$D$32:$H$42,MATCH('Agronoma tabula'!$J43,Dati!$C$32:$C$42,0),MATCH('Agronoma tabula'!$L43,Dati!$D$31:$H$31,0)),IF(COUNTIF(Dati!$T$4:$T$5,'Agronoma tabula'!D43),INDEX(Dati!$L$32:$P$42,MATCH('Agronoma tabula'!$J43,Dati!$K$32:$K$42,0),MATCH('Agronoma tabula'!$L43,Dati!$L$31:$P$31,0)),IF(COUNTIF(Dati!$U$4:$U$7,'Agronoma tabula'!D43),INDEX(Dati!$D$61:$H$71,MATCH('Agronoma tabula'!$J43,Dati!$C$61:$C$71,0),MATCH('Agronoma tabula'!$L43,Dati!$D$60:$H$60,0)),IF(COUNTIF(Dati!$V$4:$V$5,'Agronoma tabula'!D43),INDEX(Dati!$L$61:$P$71,MATCH('Agronoma tabula'!$J43,Dati!$K$61:$K$71,0),MATCH('Agronoma tabula'!$L43,Dati!$L$60:$P$60,0)),0))))</f>
        <v>0</v>
      </c>
      <c r="R43" s="80"/>
    </row>
    <row r="44" spans="2:18" ht="30" customHeight="1" x14ac:dyDescent="0.2">
      <c r="B44" s="39">
        <v>22</v>
      </c>
      <c r="C44" s="43"/>
      <c r="D44" s="43"/>
      <c r="E44" s="35"/>
      <c r="F44" s="60"/>
      <c r="G44" s="60"/>
      <c r="H44" s="81">
        <f t="shared" si="0"/>
        <v>0</v>
      </c>
      <c r="I44" s="32"/>
      <c r="J44" s="31"/>
      <c r="K44" s="76"/>
      <c r="L44" s="33"/>
      <c r="M44" s="27"/>
      <c r="N44" s="27"/>
      <c r="O44" s="59">
        <f>IF(OR(J44=Dati!$B$4,J44=Dati!$C$4,J44=Dati!$D$4,J44=Dati!$E$4,J44=Dati!$B$5,J44=Dati!$C$5,M44=Dati!$U$12,I44=Dati!$V$20,I44=Dati!$U$17,I44=Dati!$U$18),"Nav piemērojams",IF(P44="x","Kļūda atzīmējot stadiju vai bojājumu",(((N44*100)*P44)+Q44)/100))</f>
        <v>0</v>
      </c>
      <c r="P44" s="57">
        <f>IF(COUNTIF(Dati!$S$4:$S$8,'Agronoma tabula'!D44),INDEX(Dati!$D$19:$H$29,MATCH('Agronoma tabula'!$J44,Dati!$C$19:$C$29,0),MATCH('Agronoma tabula'!$L44,Dati!$D$18:$H$18,0)),IF(COUNTIF(Dati!$T$4:$T$5,'Agronoma tabula'!D44),INDEX(Dati!$L$19:$P$29,MATCH('Agronoma tabula'!$J44,Dati!$K$19:$K$29,0),MATCH('Agronoma tabula'!$L44,Dati!$L$18:$P$18,0)),IF(COUNTIF(Dati!$U$4:$U$7,'Agronoma tabula'!D44),INDEX(Dati!$D$48:$H$58,MATCH('Agronoma tabula'!$J44,Dati!$C$48:$C$58,0),MATCH('Agronoma tabula'!$L44,Dati!$D$47:$H$47,0)),IF(COUNTIF(Dati!$V$4:$V$5,'Agronoma tabula'!D44),INDEX(Dati!$L$48:$P$58,MATCH('Agronoma tabula'!$J44,Dati!$K$48:$K$58,0),MATCH('Agronoma tabula'!$L44,Dati!$L$47:$P$47,0)),0))))</f>
        <v>0</v>
      </c>
      <c r="Q44" s="58">
        <f>IF(COUNTIF(Dati!$S$4:$S$8,'Agronoma tabula'!D44),INDEX(Dati!$D$32:$H$42,MATCH('Agronoma tabula'!$J44,Dati!$C$32:$C$42,0),MATCH('Agronoma tabula'!$L44,Dati!$D$31:$H$31,0)),IF(COUNTIF(Dati!$T$4:$T$5,'Agronoma tabula'!D44),INDEX(Dati!$L$32:$P$42,MATCH('Agronoma tabula'!$J44,Dati!$K$32:$K$42,0),MATCH('Agronoma tabula'!$L44,Dati!$L$31:$P$31,0)),IF(COUNTIF(Dati!$U$4:$U$7,'Agronoma tabula'!D44),INDEX(Dati!$D$61:$H$71,MATCH('Agronoma tabula'!$J44,Dati!$C$61:$C$71,0),MATCH('Agronoma tabula'!$L44,Dati!$D$60:$H$60,0)),IF(COUNTIF(Dati!$V$4:$V$5,'Agronoma tabula'!D44),INDEX(Dati!$L$61:$P$71,MATCH('Agronoma tabula'!$J44,Dati!$K$61:$K$71,0),MATCH('Agronoma tabula'!$L44,Dati!$L$60:$P$60,0)),0))))</f>
        <v>0</v>
      </c>
      <c r="R44" s="80"/>
    </row>
    <row r="45" spans="2:18" ht="30" customHeight="1" x14ac:dyDescent="0.2">
      <c r="B45" s="39">
        <v>23</v>
      </c>
      <c r="C45" s="43"/>
      <c r="D45" s="43"/>
      <c r="E45" s="35"/>
      <c r="F45" s="60"/>
      <c r="G45" s="60"/>
      <c r="H45" s="81">
        <f t="shared" si="0"/>
        <v>0</v>
      </c>
      <c r="I45" s="32"/>
      <c r="J45" s="31"/>
      <c r="K45" s="76"/>
      <c r="L45" s="33"/>
      <c r="M45" s="27"/>
      <c r="N45" s="27"/>
      <c r="O45" s="59">
        <f>IF(OR(J45=Dati!$B$4,J45=Dati!$C$4,J45=Dati!$D$4,J45=Dati!$E$4,J45=Dati!$B$5,J45=Dati!$C$5,M45=Dati!$U$12,I45=Dati!$V$20,I45=Dati!$U$17,I45=Dati!$U$18),"Nav piemērojams",IF(P45="x","Kļūda atzīmējot stadiju vai bojājumu",(((N45*100)*P45)+Q45)/100))</f>
        <v>0</v>
      </c>
      <c r="P45" s="57">
        <f>IF(COUNTIF(Dati!$S$4:$S$8,'Agronoma tabula'!D45),INDEX(Dati!$D$19:$H$29,MATCH('Agronoma tabula'!$J45,Dati!$C$19:$C$29,0),MATCH('Agronoma tabula'!$L45,Dati!$D$18:$H$18,0)),IF(COUNTIF(Dati!$T$4:$T$5,'Agronoma tabula'!D45),INDEX(Dati!$L$19:$P$29,MATCH('Agronoma tabula'!$J45,Dati!$K$19:$K$29,0),MATCH('Agronoma tabula'!$L45,Dati!$L$18:$P$18,0)),IF(COUNTIF(Dati!$U$4:$U$7,'Agronoma tabula'!D45),INDEX(Dati!$D$48:$H$58,MATCH('Agronoma tabula'!$J45,Dati!$C$48:$C$58,0),MATCH('Agronoma tabula'!$L45,Dati!$D$47:$H$47,0)),IF(COUNTIF(Dati!$V$4:$V$5,'Agronoma tabula'!D45),INDEX(Dati!$L$48:$P$58,MATCH('Agronoma tabula'!$J45,Dati!$K$48:$K$58,0),MATCH('Agronoma tabula'!$L45,Dati!$L$47:$P$47,0)),0))))</f>
        <v>0</v>
      </c>
      <c r="Q45" s="58">
        <f>IF(COUNTIF(Dati!$S$4:$S$8,'Agronoma tabula'!D45),INDEX(Dati!$D$32:$H$42,MATCH('Agronoma tabula'!$J45,Dati!$C$32:$C$42,0),MATCH('Agronoma tabula'!$L45,Dati!$D$31:$H$31,0)),IF(COUNTIF(Dati!$T$4:$T$5,'Agronoma tabula'!D45),INDEX(Dati!$L$32:$P$42,MATCH('Agronoma tabula'!$J45,Dati!$K$32:$K$42,0),MATCH('Agronoma tabula'!$L45,Dati!$L$31:$P$31,0)),IF(COUNTIF(Dati!$U$4:$U$7,'Agronoma tabula'!D45),INDEX(Dati!$D$61:$H$71,MATCH('Agronoma tabula'!$J45,Dati!$C$61:$C$71,0),MATCH('Agronoma tabula'!$L45,Dati!$D$60:$H$60,0)),IF(COUNTIF(Dati!$V$4:$V$5,'Agronoma tabula'!D45),INDEX(Dati!$L$61:$P$71,MATCH('Agronoma tabula'!$J45,Dati!$K$61:$K$71,0),MATCH('Agronoma tabula'!$L45,Dati!$L$60:$P$60,0)),0))))</f>
        <v>0</v>
      </c>
      <c r="R45" s="80"/>
    </row>
    <row r="46" spans="2:18" ht="30" customHeight="1" x14ac:dyDescent="0.2">
      <c r="B46" s="39">
        <v>24</v>
      </c>
      <c r="C46" s="43"/>
      <c r="D46" s="43"/>
      <c r="E46" s="35"/>
      <c r="F46" s="60"/>
      <c r="G46" s="60"/>
      <c r="H46" s="81">
        <f t="shared" si="0"/>
        <v>0</v>
      </c>
      <c r="I46" s="32"/>
      <c r="J46" s="31"/>
      <c r="K46" s="76"/>
      <c r="L46" s="33"/>
      <c r="M46" s="27"/>
      <c r="N46" s="27"/>
      <c r="O46" s="59">
        <f>IF(OR(J46=Dati!$B$4,J46=Dati!$C$4,J46=Dati!$D$4,J46=Dati!$E$4,J46=Dati!$B$5,J46=Dati!$C$5,M46=Dati!$U$12,I46=Dati!$V$20,I46=Dati!$U$17,I46=Dati!$U$18),"Nav piemērojams",IF(P46="x","Kļūda atzīmējot stadiju vai bojājumu",(((N46*100)*P46)+Q46)/100))</f>
        <v>0</v>
      </c>
      <c r="P46" s="57">
        <f>IF(COUNTIF(Dati!$S$4:$S$8,'Agronoma tabula'!D46),INDEX(Dati!$D$19:$H$29,MATCH('Agronoma tabula'!$J46,Dati!$C$19:$C$29,0),MATCH('Agronoma tabula'!$L46,Dati!$D$18:$H$18,0)),IF(COUNTIF(Dati!$T$4:$T$5,'Agronoma tabula'!D46),INDEX(Dati!$L$19:$P$29,MATCH('Agronoma tabula'!$J46,Dati!$K$19:$K$29,0),MATCH('Agronoma tabula'!$L46,Dati!$L$18:$P$18,0)),IF(COUNTIF(Dati!$U$4:$U$7,'Agronoma tabula'!D46),INDEX(Dati!$D$48:$H$58,MATCH('Agronoma tabula'!$J46,Dati!$C$48:$C$58,0),MATCH('Agronoma tabula'!$L46,Dati!$D$47:$H$47,0)),IF(COUNTIF(Dati!$V$4:$V$5,'Agronoma tabula'!D46),INDEX(Dati!$L$48:$P$58,MATCH('Agronoma tabula'!$J46,Dati!$K$48:$K$58,0),MATCH('Agronoma tabula'!$L46,Dati!$L$47:$P$47,0)),0))))</f>
        <v>0</v>
      </c>
      <c r="Q46" s="58">
        <f>IF(COUNTIF(Dati!$S$4:$S$8,'Agronoma tabula'!D46),INDEX(Dati!$D$32:$H$42,MATCH('Agronoma tabula'!$J46,Dati!$C$32:$C$42,0),MATCH('Agronoma tabula'!$L46,Dati!$D$31:$H$31,0)),IF(COUNTIF(Dati!$T$4:$T$5,'Agronoma tabula'!D46),INDEX(Dati!$L$32:$P$42,MATCH('Agronoma tabula'!$J46,Dati!$K$32:$K$42,0),MATCH('Agronoma tabula'!$L46,Dati!$L$31:$P$31,0)),IF(COUNTIF(Dati!$U$4:$U$7,'Agronoma tabula'!D46),INDEX(Dati!$D$61:$H$71,MATCH('Agronoma tabula'!$J46,Dati!$C$61:$C$71,0),MATCH('Agronoma tabula'!$L46,Dati!$D$60:$H$60,0)),IF(COUNTIF(Dati!$V$4:$V$5,'Agronoma tabula'!D46),INDEX(Dati!$L$61:$P$71,MATCH('Agronoma tabula'!$J46,Dati!$K$61:$K$71,0),MATCH('Agronoma tabula'!$L46,Dati!$L$60:$P$60,0)),0))))</f>
        <v>0</v>
      </c>
      <c r="R46" s="80"/>
    </row>
    <row r="47" spans="2:18" ht="30" customHeight="1" x14ac:dyDescent="0.2">
      <c r="B47" s="39">
        <v>25</v>
      </c>
      <c r="C47" s="43"/>
      <c r="D47" s="43"/>
      <c r="E47" s="35"/>
      <c r="F47" s="60"/>
      <c r="G47" s="60"/>
      <c r="H47" s="81">
        <f t="shared" si="0"/>
        <v>0</v>
      </c>
      <c r="I47" s="32"/>
      <c r="J47" s="31"/>
      <c r="K47" s="76"/>
      <c r="L47" s="33"/>
      <c r="M47" s="27"/>
      <c r="N47" s="27"/>
      <c r="O47" s="59">
        <f>IF(OR(J47=Dati!$B$4,J47=Dati!$C$4,J47=Dati!$D$4,J47=Dati!$E$4,J47=Dati!$B$5,J47=Dati!$C$5,M47=Dati!$U$12,I47=Dati!$V$20,I47=Dati!$U$17,I47=Dati!$U$18),"Nav piemērojams",IF(P47="x","Kļūda atzīmējot stadiju vai bojājumu",(((N47*100)*P47)+Q47)/100))</f>
        <v>0</v>
      </c>
      <c r="P47" s="57">
        <f>IF(COUNTIF(Dati!$S$4:$S$8,'Agronoma tabula'!D47),INDEX(Dati!$D$19:$H$29,MATCH('Agronoma tabula'!$J47,Dati!$C$19:$C$29,0),MATCH('Agronoma tabula'!$L47,Dati!$D$18:$H$18,0)),IF(COUNTIF(Dati!$T$4:$T$5,'Agronoma tabula'!D47),INDEX(Dati!$L$19:$P$29,MATCH('Agronoma tabula'!$J47,Dati!$K$19:$K$29,0),MATCH('Agronoma tabula'!$L47,Dati!$L$18:$P$18,0)),IF(COUNTIF(Dati!$U$4:$U$7,'Agronoma tabula'!D47),INDEX(Dati!$D$48:$H$58,MATCH('Agronoma tabula'!$J47,Dati!$C$48:$C$58,0),MATCH('Agronoma tabula'!$L47,Dati!$D$47:$H$47,0)),IF(COUNTIF(Dati!$V$4:$V$5,'Agronoma tabula'!D47),INDEX(Dati!$L$48:$P$58,MATCH('Agronoma tabula'!$J47,Dati!$K$48:$K$58,0),MATCH('Agronoma tabula'!$L47,Dati!$L$47:$P$47,0)),0))))</f>
        <v>0</v>
      </c>
      <c r="Q47" s="58">
        <f>IF(COUNTIF(Dati!$S$4:$S$8,'Agronoma tabula'!D47),INDEX(Dati!$D$32:$H$42,MATCH('Agronoma tabula'!$J47,Dati!$C$32:$C$42,0),MATCH('Agronoma tabula'!$L47,Dati!$D$31:$H$31,0)),IF(COUNTIF(Dati!$T$4:$T$5,'Agronoma tabula'!D47),INDEX(Dati!$L$32:$P$42,MATCH('Agronoma tabula'!$J47,Dati!$K$32:$K$42,0),MATCH('Agronoma tabula'!$L47,Dati!$L$31:$P$31,0)),IF(COUNTIF(Dati!$U$4:$U$7,'Agronoma tabula'!D47),INDEX(Dati!$D$61:$H$71,MATCH('Agronoma tabula'!$J47,Dati!$C$61:$C$71,0),MATCH('Agronoma tabula'!$L47,Dati!$D$60:$H$60,0)),IF(COUNTIF(Dati!$V$4:$V$5,'Agronoma tabula'!D47),INDEX(Dati!$L$61:$P$71,MATCH('Agronoma tabula'!$J47,Dati!$K$61:$K$71,0),MATCH('Agronoma tabula'!$L47,Dati!$L$60:$P$60,0)),0))))</f>
        <v>0</v>
      </c>
      <c r="R47" s="80"/>
    </row>
    <row r="48" spans="2:18" ht="30" customHeight="1" x14ac:dyDescent="0.2">
      <c r="B48" s="39">
        <v>26</v>
      </c>
      <c r="C48" s="43"/>
      <c r="D48" s="43"/>
      <c r="E48" s="35"/>
      <c r="F48" s="60"/>
      <c r="G48" s="60"/>
      <c r="H48" s="81">
        <f t="shared" si="0"/>
        <v>0</v>
      </c>
      <c r="I48" s="32"/>
      <c r="J48" s="31"/>
      <c r="K48" s="76"/>
      <c r="L48" s="33"/>
      <c r="M48" s="27"/>
      <c r="N48" s="27"/>
      <c r="O48" s="59">
        <f>IF(OR(J48=Dati!$B$4,J48=Dati!$C$4,J48=Dati!$D$4,J48=Dati!$E$4,J48=Dati!$B$5,J48=Dati!$C$5,M48=Dati!$U$12,I48=Dati!$V$20,I48=Dati!$U$17,I48=Dati!$U$18),"Nav piemērojams",IF(P48="x","Kļūda atzīmējot stadiju vai bojājumu",(((N48*100)*P48)+Q48)/100))</f>
        <v>0</v>
      </c>
      <c r="P48" s="57">
        <f>IF(COUNTIF(Dati!$S$4:$S$8,'Agronoma tabula'!D48),INDEX(Dati!$D$19:$H$29,MATCH('Agronoma tabula'!$J48,Dati!$C$19:$C$29,0),MATCH('Agronoma tabula'!$L48,Dati!$D$18:$H$18,0)),IF(COUNTIF(Dati!$T$4:$T$5,'Agronoma tabula'!D48),INDEX(Dati!$L$19:$P$29,MATCH('Agronoma tabula'!$J48,Dati!$K$19:$K$29,0),MATCH('Agronoma tabula'!$L48,Dati!$L$18:$P$18,0)),IF(COUNTIF(Dati!$U$4:$U$7,'Agronoma tabula'!D48),INDEX(Dati!$D$48:$H$58,MATCH('Agronoma tabula'!$J48,Dati!$C$48:$C$58,0),MATCH('Agronoma tabula'!$L48,Dati!$D$47:$H$47,0)),IF(COUNTIF(Dati!$V$4:$V$5,'Agronoma tabula'!D48),INDEX(Dati!$L$48:$P$58,MATCH('Agronoma tabula'!$J48,Dati!$K$48:$K$58,0),MATCH('Agronoma tabula'!$L48,Dati!$L$47:$P$47,0)),0))))</f>
        <v>0</v>
      </c>
      <c r="Q48" s="58">
        <f>IF(COUNTIF(Dati!$S$4:$S$8,'Agronoma tabula'!D48),INDEX(Dati!$D$32:$H$42,MATCH('Agronoma tabula'!$J48,Dati!$C$32:$C$42,0),MATCH('Agronoma tabula'!$L48,Dati!$D$31:$H$31,0)),IF(COUNTIF(Dati!$T$4:$T$5,'Agronoma tabula'!D48),INDEX(Dati!$L$32:$P$42,MATCH('Agronoma tabula'!$J48,Dati!$K$32:$K$42,0),MATCH('Agronoma tabula'!$L48,Dati!$L$31:$P$31,0)),IF(COUNTIF(Dati!$U$4:$U$7,'Agronoma tabula'!D48),INDEX(Dati!$D$61:$H$71,MATCH('Agronoma tabula'!$J48,Dati!$C$61:$C$71,0),MATCH('Agronoma tabula'!$L48,Dati!$D$60:$H$60,0)),IF(COUNTIF(Dati!$V$4:$V$5,'Agronoma tabula'!D48),INDEX(Dati!$L$61:$P$71,MATCH('Agronoma tabula'!$J48,Dati!$K$61:$K$71,0),MATCH('Agronoma tabula'!$L48,Dati!$L$60:$P$60,0)),0))))</f>
        <v>0</v>
      </c>
      <c r="R48" s="80"/>
    </row>
    <row r="49" spans="2:18" ht="30" customHeight="1" x14ac:dyDescent="0.2">
      <c r="B49" s="39">
        <v>27</v>
      </c>
      <c r="C49" s="43"/>
      <c r="D49" s="43"/>
      <c r="E49" s="35"/>
      <c r="F49" s="60"/>
      <c r="G49" s="60"/>
      <c r="H49" s="81">
        <f t="shared" si="0"/>
        <v>0</v>
      </c>
      <c r="I49" s="32"/>
      <c r="J49" s="31"/>
      <c r="K49" s="76"/>
      <c r="L49" s="33"/>
      <c r="M49" s="27"/>
      <c r="N49" s="27"/>
      <c r="O49" s="59">
        <f>IF(OR(J49=Dati!$B$4,J49=Dati!$C$4,J49=Dati!$D$4,J49=Dati!$E$4,J49=Dati!$B$5,J49=Dati!$C$5,M49=Dati!$U$12,I49=Dati!$V$20,I49=Dati!$U$17,I49=Dati!$U$18),"Nav piemērojams",IF(P49="x","Kļūda atzīmējot stadiju vai bojājumu",(((N49*100)*P49)+Q49)/100))</f>
        <v>0</v>
      </c>
      <c r="P49" s="57">
        <f>IF(COUNTIF(Dati!$S$4:$S$8,'Agronoma tabula'!D49),INDEX(Dati!$D$19:$H$29,MATCH('Agronoma tabula'!$J49,Dati!$C$19:$C$29,0),MATCH('Agronoma tabula'!$L49,Dati!$D$18:$H$18,0)),IF(COUNTIF(Dati!$T$4:$T$5,'Agronoma tabula'!D49),INDEX(Dati!$L$19:$P$29,MATCH('Agronoma tabula'!$J49,Dati!$K$19:$K$29,0),MATCH('Agronoma tabula'!$L49,Dati!$L$18:$P$18,0)),IF(COUNTIF(Dati!$U$4:$U$7,'Agronoma tabula'!D49),INDEX(Dati!$D$48:$H$58,MATCH('Agronoma tabula'!$J49,Dati!$C$48:$C$58,0),MATCH('Agronoma tabula'!$L49,Dati!$D$47:$H$47,0)),IF(COUNTIF(Dati!$V$4:$V$5,'Agronoma tabula'!D49),INDEX(Dati!$L$48:$P$58,MATCH('Agronoma tabula'!$J49,Dati!$K$48:$K$58,0),MATCH('Agronoma tabula'!$L49,Dati!$L$47:$P$47,0)),0))))</f>
        <v>0</v>
      </c>
      <c r="Q49" s="58">
        <f>IF(COUNTIF(Dati!$S$4:$S$8,'Agronoma tabula'!D49),INDEX(Dati!$D$32:$H$42,MATCH('Agronoma tabula'!$J49,Dati!$C$32:$C$42,0),MATCH('Agronoma tabula'!$L49,Dati!$D$31:$H$31,0)),IF(COUNTIF(Dati!$T$4:$T$5,'Agronoma tabula'!D49),INDEX(Dati!$L$32:$P$42,MATCH('Agronoma tabula'!$J49,Dati!$K$32:$K$42,0),MATCH('Agronoma tabula'!$L49,Dati!$L$31:$P$31,0)),IF(COUNTIF(Dati!$U$4:$U$7,'Agronoma tabula'!D49),INDEX(Dati!$D$61:$H$71,MATCH('Agronoma tabula'!$J49,Dati!$C$61:$C$71,0),MATCH('Agronoma tabula'!$L49,Dati!$D$60:$H$60,0)),IF(COUNTIF(Dati!$V$4:$V$5,'Agronoma tabula'!D49),INDEX(Dati!$L$61:$P$71,MATCH('Agronoma tabula'!$J49,Dati!$K$61:$K$71,0),MATCH('Agronoma tabula'!$L49,Dati!$L$60:$P$60,0)),0))))</f>
        <v>0</v>
      </c>
      <c r="R49" s="80"/>
    </row>
    <row r="50" spans="2:18" ht="30" customHeight="1" x14ac:dyDescent="0.2">
      <c r="B50" s="39">
        <v>28</v>
      </c>
      <c r="C50" s="43"/>
      <c r="D50" s="43"/>
      <c r="E50" s="35"/>
      <c r="F50" s="60"/>
      <c r="G50" s="60"/>
      <c r="H50" s="81">
        <f t="shared" si="0"/>
        <v>0</v>
      </c>
      <c r="I50" s="32"/>
      <c r="J50" s="31"/>
      <c r="K50" s="76"/>
      <c r="L50" s="33"/>
      <c r="M50" s="27"/>
      <c r="N50" s="27"/>
      <c r="O50" s="59">
        <f>IF(OR(J50=Dati!$B$4,J50=Dati!$C$4,J50=Dati!$D$4,J50=Dati!$E$4,J50=Dati!$B$5,J50=Dati!$C$5,M50=Dati!$U$12,I50=Dati!$V$20,I50=Dati!$U$17,I50=Dati!$U$18),"Nav piemērojams",IF(P50="x","Kļūda atzīmējot stadiju vai bojājumu",(((N50*100)*P50)+Q50)/100))</f>
        <v>0</v>
      </c>
      <c r="P50" s="57">
        <f>IF(COUNTIF(Dati!$S$4:$S$8,'Agronoma tabula'!D50),INDEX(Dati!$D$19:$H$29,MATCH('Agronoma tabula'!$J50,Dati!$C$19:$C$29,0),MATCH('Agronoma tabula'!$L50,Dati!$D$18:$H$18,0)),IF(COUNTIF(Dati!$T$4:$T$5,'Agronoma tabula'!D50),INDEX(Dati!$L$19:$P$29,MATCH('Agronoma tabula'!$J50,Dati!$K$19:$K$29,0),MATCH('Agronoma tabula'!$L50,Dati!$L$18:$P$18,0)),IF(COUNTIF(Dati!$U$4:$U$7,'Agronoma tabula'!D50),INDEX(Dati!$D$48:$H$58,MATCH('Agronoma tabula'!$J50,Dati!$C$48:$C$58,0),MATCH('Agronoma tabula'!$L50,Dati!$D$47:$H$47,0)),IF(COUNTIF(Dati!$V$4:$V$5,'Agronoma tabula'!D50),INDEX(Dati!$L$48:$P$58,MATCH('Agronoma tabula'!$J50,Dati!$K$48:$K$58,0),MATCH('Agronoma tabula'!$L50,Dati!$L$47:$P$47,0)),0))))</f>
        <v>0</v>
      </c>
      <c r="Q50" s="58">
        <f>IF(COUNTIF(Dati!$S$4:$S$8,'Agronoma tabula'!D50),INDEX(Dati!$D$32:$H$42,MATCH('Agronoma tabula'!$J50,Dati!$C$32:$C$42,0),MATCH('Agronoma tabula'!$L50,Dati!$D$31:$H$31,0)),IF(COUNTIF(Dati!$T$4:$T$5,'Agronoma tabula'!D50),INDEX(Dati!$L$32:$P$42,MATCH('Agronoma tabula'!$J50,Dati!$K$32:$K$42,0),MATCH('Agronoma tabula'!$L50,Dati!$L$31:$P$31,0)),IF(COUNTIF(Dati!$U$4:$U$7,'Agronoma tabula'!D50),INDEX(Dati!$D$61:$H$71,MATCH('Agronoma tabula'!$J50,Dati!$C$61:$C$71,0),MATCH('Agronoma tabula'!$L50,Dati!$D$60:$H$60,0)),IF(COUNTIF(Dati!$V$4:$V$5,'Agronoma tabula'!D50),INDEX(Dati!$L$61:$P$71,MATCH('Agronoma tabula'!$J50,Dati!$K$61:$K$71,0),MATCH('Agronoma tabula'!$L50,Dati!$L$60:$P$60,0)),0))))</f>
        <v>0</v>
      </c>
      <c r="R50" s="80"/>
    </row>
    <row r="51" spans="2:18" ht="30" customHeight="1" x14ac:dyDescent="0.2">
      <c r="B51" s="39">
        <v>29</v>
      </c>
      <c r="C51" s="43"/>
      <c r="D51" s="43"/>
      <c r="E51" s="35"/>
      <c r="F51" s="60"/>
      <c r="G51" s="60"/>
      <c r="H51" s="81">
        <f t="shared" si="0"/>
        <v>0</v>
      </c>
      <c r="I51" s="32"/>
      <c r="J51" s="31"/>
      <c r="K51" s="76"/>
      <c r="L51" s="33"/>
      <c r="M51" s="27"/>
      <c r="N51" s="27"/>
      <c r="O51" s="59">
        <f>IF(OR(J51=Dati!$B$4,J51=Dati!$C$4,J51=Dati!$D$4,J51=Dati!$E$4,J51=Dati!$B$5,J51=Dati!$C$5,M51=Dati!$U$12,I51=Dati!$V$20,I51=Dati!$U$17,I51=Dati!$U$18),"Nav piemērojams",IF(P51="x","Kļūda atzīmējot stadiju vai bojājumu",(((N51*100)*P51)+Q51)/100))</f>
        <v>0</v>
      </c>
      <c r="P51" s="57">
        <f>IF(COUNTIF(Dati!$S$4:$S$8,'Agronoma tabula'!D51),INDEX(Dati!$D$19:$H$29,MATCH('Agronoma tabula'!$J51,Dati!$C$19:$C$29,0),MATCH('Agronoma tabula'!$L51,Dati!$D$18:$H$18,0)),IF(COUNTIF(Dati!$T$4:$T$5,'Agronoma tabula'!D51),INDEX(Dati!$L$19:$P$29,MATCH('Agronoma tabula'!$J51,Dati!$K$19:$K$29,0),MATCH('Agronoma tabula'!$L51,Dati!$L$18:$P$18,0)),IF(COUNTIF(Dati!$U$4:$U$7,'Agronoma tabula'!D51),INDEX(Dati!$D$48:$H$58,MATCH('Agronoma tabula'!$J51,Dati!$C$48:$C$58,0),MATCH('Agronoma tabula'!$L51,Dati!$D$47:$H$47,0)),IF(COUNTIF(Dati!$V$4:$V$5,'Agronoma tabula'!D51),INDEX(Dati!$L$48:$P$58,MATCH('Agronoma tabula'!$J51,Dati!$K$48:$K$58,0),MATCH('Agronoma tabula'!$L51,Dati!$L$47:$P$47,0)),0))))</f>
        <v>0</v>
      </c>
      <c r="Q51" s="58">
        <f>IF(COUNTIF(Dati!$S$4:$S$8,'Agronoma tabula'!D51),INDEX(Dati!$D$32:$H$42,MATCH('Agronoma tabula'!$J51,Dati!$C$32:$C$42,0),MATCH('Agronoma tabula'!$L51,Dati!$D$31:$H$31,0)),IF(COUNTIF(Dati!$T$4:$T$5,'Agronoma tabula'!D51),INDEX(Dati!$L$32:$P$42,MATCH('Agronoma tabula'!$J51,Dati!$K$32:$K$42,0),MATCH('Agronoma tabula'!$L51,Dati!$L$31:$P$31,0)),IF(COUNTIF(Dati!$U$4:$U$7,'Agronoma tabula'!D51),INDEX(Dati!$D$61:$H$71,MATCH('Agronoma tabula'!$J51,Dati!$C$61:$C$71,0),MATCH('Agronoma tabula'!$L51,Dati!$D$60:$H$60,0)),IF(COUNTIF(Dati!$V$4:$V$5,'Agronoma tabula'!D51),INDEX(Dati!$L$61:$P$71,MATCH('Agronoma tabula'!$J51,Dati!$K$61:$K$71,0),MATCH('Agronoma tabula'!$L51,Dati!$L$60:$P$60,0)),0))))</f>
        <v>0</v>
      </c>
      <c r="R51" s="80"/>
    </row>
    <row r="52" spans="2:18" ht="30" customHeight="1" x14ac:dyDescent="0.2">
      <c r="B52" s="39">
        <v>30</v>
      </c>
      <c r="C52" s="43"/>
      <c r="D52" s="43"/>
      <c r="E52" s="35"/>
      <c r="F52" s="60"/>
      <c r="G52" s="60"/>
      <c r="H52" s="81">
        <f t="shared" si="0"/>
        <v>0</v>
      </c>
      <c r="I52" s="32"/>
      <c r="J52" s="31"/>
      <c r="K52" s="76"/>
      <c r="L52" s="33"/>
      <c r="M52" s="27"/>
      <c r="N52" s="27"/>
      <c r="O52" s="59">
        <f>IF(OR(J52=Dati!$B$4,J52=Dati!$C$4,J52=Dati!$D$4,J52=Dati!$E$4,J52=Dati!$B$5,J52=Dati!$C$5,M52=Dati!$U$12,I52=Dati!$V$20,I52=Dati!$U$17,I52=Dati!$U$18),"Nav piemērojams",IF(P52="x","Kļūda atzīmējot stadiju vai bojājumu",(((N52*100)*P52)+Q52)/100))</f>
        <v>0</v>
      </c>
      <c r="P52" s="57">
        <f>IF(COUNTIF(Dati!$S$4:$S$8,'Agronoma tabula'!D52),INDEX(Dati!$D$19:$H$29,MATCH('Agronoma tabula'!$J52,Dati!$C$19:$C$29,0),MATCH('Agronoma tabula'!$L52,Dati!$D$18:$H$18,0)),IF(COUNTIF(Dati!$T$4:$T$5,'Agronoma tabula'!D52),INDEX(Dati!$L$19:$P$29,MATCH('Agronoma tabula'!$J52,Dati!$K$19:$K$29,0),MATCH('Agronoma tabula'!$L52,Dati!$L$18:$P$18,0)),IF(COUNTIF(Dati!$U$4:$U$7,'Agronoma tabula'!D52),INDEX(Dati!$D$48:$H$58,MATCH('Agronoma tabula'!$J52,Dati!$C$48:$C$58,0),MATCH('Agronoma tabula'!$L52,Dati!$D$47:$H$47,0)),IF(COUNTIF(Dati!$V$4:$V$5,'Agronoma tabula'!D52),INDEX(Dati!$L$48:$P$58,MATCH('Agronoma tabula'!$J52,Dati!$K$48:$K$58,0),MATCH('Agronoma tabula'!$L52,Dati!$L$47:$P$47,0)),0))))</f>
        <v>0</v>
      </c>
      <c r="Q52" s="58">
        <f>IF(COUNTIF(Dati!$S$4:$S$8,'Agronoma tabula'!D52),INDEX(Dati!$D$32:$H$42,MATCH('Agronoma tabula'!$J52,Dati!$C$32:$C$42,0),MATCH('Agronoma tabula'!$L52,Dati!$D$31:$H$31,0)),IF(COUNTIF(Dati!$T$4:$T$5,'Agronoma tabula'!D52),INDEX(Dati!$L$32:$P$42,MATCH('Agronoma tabula'!$J52,Dati!$K$32:$K$42,0),MATCH('Agronoma tabula'!$L52,Dati!$L$31:$P$31,0)),IF(COUNTIF(Dati!$U$4:$U$7,'Agronoma tabula'!D52),INDEX(Dati!$D$61:$H$71,MATCH('Agronoma tabula'!$J52,Dati!$C$61:$C$71,0),MATCH('Agronoma tabula'!$L52,Dati!$D$60:$H$60,0)),IF(COUNTIF(Dati!$V$4:$V$5,'Agronoma tabula'!D52),INDEX(Dati!$L$61:$P$71,MATCH('Agronoma tabula'!$J52,Dati!$K$61:$K$71,0),MATCH('Agronoma tabula'!$L52,Dati!$L$60:$P$60,0)),0))))</f>
        <v>0</v>
      </c>
      <c r="R52" s="80"/>
    </row>
    <row r="53" spans="2:18" ht="30" customHeight="1" x14ac:dyDescent="0.2">
      <c r="B53" s="39">
        <v>31</v>
      </c>
      <c r="C53" s="43"/>
      <c r="D53" s="43"/>
      <c r="E53" s="35"/>
      <c r="F53" s="60"/>
      <c r="G53" s="60"/>
      <c r="H53" s="81">
        <f t="shared" si="0"/>
        <v>0</v>
      </c>
      <c r="I53" s="32"/>
      <c r="J53" s="31"/>
      <c r="K53" s="76"/>
      <c r="L53" s="33"/>
      <c r="M53" s="27"/>
      <c r="N53" s="27"/>
      <c r="O53" s="59">
        <f>IF(OR(J53=Dati!$B$4,J53=Dati!$C$4,J53=Dati!$D$4,J53=Dati!$E$4,J53=Dati!$B$5,J53=Dati!$C$5,M53=Dati!$U$12,I53=Dati!$V$20,I53=Dati!$U$17,I53=Dati!$U$18),"Nav piemērojams",IF(P53="x","Kļūda atzīmējot stadiju vai bojājumu",(((N53*100)*P53)+Q53)/100))</f>
        <v>0</v>
      </c>
      <c r="P53" s="57">
        <f>IF(COUNTIF(Dati!$S$4:$S$8,'Agronoma tabula'!D53),INDEX(Dati!$D$19:$H$29,MATCH('Agronoma tabula'!$J53,Dati!$C$19:$C$29,0),MATCH('Agronoma tabula'!$L53,Dati!$D$18:$H$18,0)),IF(COUNTIF(Dati!$T$4:$T$5,'Agronoma tabula'!D53),INDEX(Dati!$L$19:$P$29,MATCH('Agronoma tabula'!$J53,Dati!$K$19:$K$29,0),MATCH('Agronoma tabula'!$L53,Dati!$L$18:$P$18,0)),IF(COUNTIF(Dati!$U$4:$U$7,'Agronoma tabula'!D53),INDEX(Dati!$D$48:$H$58,MATCH('Agronoma tabula'!$J53,Dati!$C$48:$C$58,0),MATCH('Agronoma tabula'!$L53,Dati!$D$47:$H$47,0)),IF(COUNTIF(Dati!$V$4:$V$5,'Agronoma tabula'!D53),INDEX(Dati!$L$48:$P$58,MATCH('Agronoma tabula'!$J53,Dati!$K$48:$K$58,0),MATCH('Agronoma tabula'!$L53,Dati!$L$47:$P$47,0)),0))))</f>
        <v>0</v>
      </c>
      <c r="Q53" s="58">
        <f>IF(COUNTIF(Dati!$S$4:$S$8,'Agronoma tabula'!D53),INDEX(Dati!$D$32:$H$42,MATCH('Agronoma tabula'!$J53,Dati!$C$32:$C$42,0),MATCH('Agronoma tabula'!$L53,Dati!$D$31:$H$31,0)),IF(COUNTIF(Dati!$T$4:$T$5,'Agronoma tabula'!D53),INDEX(Dati!$L$32:$P$42,MATCH('Agronoma tabula'!$J53,Dati!$K$32:$K$42,0),MATCH('Agronoma tabula'!$L53,Dati!$L$31:$P$31,0)),IF(COUNTIF(Dati!$U$4:$U$7,'Agronoma tabula'!D53),INDEX(Dati!$D$61:$H$71,MATCH('Agronoma tabula'!$J53,Dati!$C$61:$C$71,0),MATCH('Agronoma tabula'!$L53,Dati!$D$60:$H$60,0)),IF(COUNTIF(Dati!$V$4:$V$5,'Agronoma tabula'!D53),INDEX(Dati!$L$61:$P$71,MATCH('Agronoma tabula'!$J53,Dati!$K$61:$K$71,0),MATCH('Agronoma tabula'!$L53,Dati!$L$60:$P$60,0)),0))))</f>
        <v>0</v>
      </c>
      <c r="R53" s="80"/>
    </row>
    <row r="54" spans="2:18" ht="30" customHeight="1" x14ac:dyDescent="0.2">
      <c r="B54" s="39">
        <v>32</v>
      </c>
      <c r="C54" s="43"/>
      <c r="D54" s="43"/>
      <c r="E54" s="35"/>
      <c r="F54" s="60"/>
      <c r="G54" s="60"/>
      <c r="H54" s="81">
        <f t="shared" si="0"/>
        <v>0</v>
      </c>
      <c r="I54" s="32"/>
      <c r="J54" s="31"/>
      <c r="K54" s="76"/>
      <c r="L54" s="33"/>
      <c r="M54" s="27"/>
      <c r="N54" s="27"/>
      <c r="O54" s="59">
        <f>IF(OR(J54=Dati!$B$4,J54=Dati!$C$4,J54=Dati!$D$4,J54=Dati!$E$4,J54=Dati!$B$5,J54=Dati!$C$5,M54=Dati!$U$12,I54=Dati!$V$20,I54=Dati!$U$17,I54=Dati!$U$18),"Nav piemērojams",IF(P54="x","Kļūda atzīmējot stadiju vai bojājumu",(((N54*100)*P54)+Q54)/100))</f>
        <v>0</v>
      </c>
      <c r="P54" s="57">
        <f>IF(COUNTIF(Dati!$S$4:$S$8,'Agronoma tabula'!D54),INDEX(Dati!$D$19:$H$29,MATCH('Agronoma tabula'!$J54,Dati!$C$19:$C$29,0),MATCH('Agronoma tabula'!$L54,Dati!$D$18:$H$18,0)),IF(COUNTIF(Dati!$T$4:$T$5,'Agronoma tabula'!D54),INDEX(Dati!$L$19:$P$29,MATCH('Agronoma tabula'!$J54,Dati!$K$19:$K$29,0),MATCH('Agronoma tabula'!$L54,Dati!$L$18:$P$18,0)),IF(COUNTIF(Dati!$U$4:$U$7,'Agronoma tabula'!D54),INDEX(Dati!$D$48:$H$58,MATCH('Agronoma tabula'!$J54,Dati!$C$48:$C$58,0),MATCH('Agronoma tabula'!$L54,Dati!$D$47:$H$47,0)),IF(COUNTIF(Dati!$V$4:$V$5,'Agronoma tabula'!D54),INDEX(Dati!$L$48:$P$58,MATCH('Agronoma tabula'!$J54,Dati!$K$48:$K$58,0),MATCH('Agronoma tabula'!$L54,Dati!$L$47:$P$47,0)),0))))</f>
        <v>0</v>
      </c>
      <c r="Q54" s="58">
        <f>IF(COUNTIF(Dati!$S$4:$S$8,'Agronoma tabula'!D54),INDEX(Dati!$D$32:$H$42,MATCH('Agronoma tabula'!$J54,Dati!$C$32:$C$42,0),MATCH('Agronoma tabula'!$L54,Dati!$D$31:$H$31,0)),IF(COUNTIF(Dati!$T$4:$T$5,'Agronoma tabula'!D54),INDEX(Dati!$L$32:$P$42,MATCH('Agronoma tabula'!$J54,Dati!$K$32:$K$42,0),MATCH('Agronoma tabula'!$L54,Dati!$L$31:$P$31,0)),IF(COUNTIF(Dati!$U$4:$U$7,'Agronoma tabula'!D54),INDEX(Dati!$D$61:$H$71,MATCH('Agronoma tabula'!$J54,Dati!$C$61:$C$71,0),MATCH('Agronoma tabula'!$L54,Dati!$D$60:$H$60,0)),IF(COUNTIF(Dati!$V$4:$V$5,'Agronoma tabula'!D54),INDEX(Dati!$L$61:$P$71,MATCH('Agronoma tabula'!$J54,Dati!$K$61:$K$71,0),MATCH('Agronoma tabula'!$L54,Dati!$L$60:$P$60,0)),0))))</f>
        <v>0</v>
      </c>
      <c r="R54" s="80"/>
    </row>
    <row r="55" spans="2:18" ht="30" customHeight="1" x14ac:dyDescent="0.2">
      <c r="B55" s="39">
        <v>33</v>
      </c>
      <c r="C55" s="43"/>
      <c r="D55" s="43"/>
      <c r="E55" s="35"/>
      <c r="F55" s="60"/>
      <c r="G55" s="60"/>
      <c r="H55" s="81">
        <f t="shared" si="0"/>
        <v>0</v>
      </c>
      <c r="I55" s="32"/>
      <c r="J55" s="31"/>
      <c r="K55" s="76"/>
      <c r="L55" s="33"/>
      <c r="M55" s="27"/>
      <c r="N55" s="27"/>
      <c r="O55" s="59">
        <f>IF(OR(J55=Dati!$B$4,J55=Dati!$C$4,J55=Dati!$D$4,J55=Dati!$E$4,J55=Dati!$B$5,J55=Dati!$C$5,M55=Dati!$U$12,I55=Dati!$V$20,I55=Dati!$U$17,I55=Dati!$U$18),"Nav piemērojams",IF(P55="x","Kļūda atzīmējot stadiju vai bojājumu",(((N55*100)*P55)+Q55)/100))</f>
        <v>0</v>
      </c>
      <c r="P55" s="57">
        <f>IF(COUNTIF(Dati!$S$4:$S$8,'Agronoma tabula'!D55),INDEX(Dati!$D$19:$H$29,MATCH('Agronoma tabula'!$J55,Dati!$C$19:$C$29,0),MATCH('Agronoma tabula'!$L55,Dati!$D$18:$H$18,0)),IF(COUNTIF(Dati!$T$4:$T$5,'Agronoma tabula'!D55),INDEX(Dati!$L$19:$P$29,MATCH('Agronoma tabula'!$J55,Dati!$K$19:$K$29,0),MATCH('Agronoma tabula'!$L55,Dati!$L$18:$P$18,0)),IF(COUNTIF(Dati!$U$4:$U$7,'Agronoma tabula'!D55),INDEX(Dati!$D$48:$H$58,MATCH('Agronoma tabula'!$J55,Dati!$C$48:$C$58,0),MATCH('Agronoma tabula'!$L55,Dati!$D$47:$H$47,0)),IF(COUNTIF(Dati!$V$4:$V$5,'Agronoma tabula'!D55),INDEX(Dati!$L$48:$P$58,MATCH('Agronoma tabula'!$J55,Dati!$K$48:$K$58,0),MATCH('Agronoma tabula'!$L55,Dati!$L$47:$P$47,0)),0))))</f>
        <v>0</v>
      </c>
      <c r="Q55" s="58">
        <f>IF(COUNTIF(Dati!$S$4:$S$8,'Agronoma tabula'!D55),INDEX(Dati!$D$32:$H$42,MATCH('Agronoma tabula'!$J55,Dati!$C$32:$C$42,0),MATCH('Agronoma tabula'!$L55,Dati!$D$31:$H$31,0)),IF(COUNTIF(Dati!$T$4:$T$5,'Agronoma tabula'!D55),INDEX(Dati!$L$32:$P$42,MATCH('Agronoma tabula'!$J55,Dati!$K$32:$K$42,0),MATCH('Agronoma tabula'!$L55,Dati!$L$31:$P$31,0)),IF(COUNTIF(Dati!$U$4:$U$7,'Agronoma tabula'!D55),INDEX(Dati!$D$61:$H$71,MATCH('Agronoma tabula'!$J55,Dati!$C$61:$C$71,0),MATCH('Agronoma tabula'!$L55,Dati!$D$60:$H$60,0)),IF(COUNTIF(Dati!$V$4:$V$5,'Agronoma tabula'!D55),INDEX(Dati!$L$61:$P$71,MATCH('Agronoma tabula'!$J55,Dati!$K$61:$K$71,0),MATCH('Agronoma tabula'!$L55,Dati!$L$60:$P$60,0)),0))))</f>
        <v>0</v>
      </c>
      <c r="R55" s="80"/>
    </row>
    <row r="56" spans="2:18" ht="30" customHeight="1" x14ac:dyDescent="0.2">
      <c r="B56" s="39">
        <v>34</v>
      </c>
      <c r="C56" s="43"/>
      <c r="D56" s="43"/>
      <c r="E56" s="35"/>
      <c r="F56" s="60"/>
      <c r="G56" s="60"/>
      <c r="H56" s="81">
        <f t="shared" si="0"/>
        <v>0</v>
      </c>
      <c r="I56" s="32"/>
      <c r="J56" s="31"/>
      <c r="K56" s="76"/>
      <c r="L56" s="33"/>
      <c r="M56" s="27"/>
      <c r="N56" s="27"/>
      <c r="O56" s="59">
        <f>IF(OR(J56=Dati!$B$4,J56=Dati!$C$4,J56=Dati!$D$4,J56=Dati!$E$4,J56=Dati!$B$5,J56=Dati!$C$5,M56=Dati!$U$12,I56=Dati!$V$20,I56=Dati!$U$17,I56=Dati!$U$18),"Nav piemērojams",IF(P56="x","Kļūda atzīmējot stadiju vai bojājumu",(((N56*100)*P56)+Q56)/100))</f>
        <v>0</v>
      </c>
      <c r="P56" s="57">
        <f>IF(COUNTIF(Dati!$S$4:$S$8,'Agronoma tabula'!D56),INDEX(Dati!$D$19:$H$29,MATCH('Agronoma tabula'!$J56,Dati!$C$19:$C$29,0),MATCH('Agronoma tabula'!$L56,Dati!$D$18:$H$18,0)),IF(COUNTIF(Dati!$T$4:$T$5,'Agronoma tabula'!D56),INDEX(Dati!$L$19:$P$29,MATCH('Agronoma tabula'!$J56,Dati!$K$19:$K$29,0),MATCH('Agronoma tabula'!$L56,Dati!$L$18:$P$18,0)),IF(COUNTIF(Dati!$U$4:$U$7,'Agronoma tabula'!D56),INDEX(Dati!$D$48:$H$58,MATCH('Agronoma tabula'!$J56,Dati!$C$48:$C$58,0),MATCH('Agronoma tabula'!$L56,Dati!$D$47:$H$47,0)),IF(COUNTIF(Dati!$V$4:$V$5,'Agronoma tabula'!D56),INDEX(Dati!$L$48:$P$58,MATCH('Agronoma tabula'!$J56,Dati!$K$48:$K$58,0),MATCH('Agronoma tabula'!$L56,Dati!$L$47:$P$47,0)),0))))</f>
        <v>0</v>
      </c>
      <c r="Q56" s="58">
        <f>IF(COUNTIF(Dati!$S$4:$S$8,'Agronoma tabula'!D56),INDEX(Dati!$D$32:$H$42,MATCH('Agronoma tabula'!$J56,Dati!$C$32:$C$42,0),MATCH('Agronoma tabula'!$L56,Dati!$D$31:$H$31,0)),IF(COUNTIF(Dati!$T$4:$T$5,'Agronoma tabula'!D56),INDEX(Dati!$L$32:$P$42,MATCH('Agronoma tabula'!$J56,Dati!$K$32:$K$42,0),MATCH('Agronoma tabula'!$L56,Dati!$L$31:$P$31,0)),IF(COUNTIF(Dati!$U$4:$U$7,'Agronoma tabula'!D56),INDEX(Dati!$D$61:$H$71,MATCH('Agronoma tabula'!$J56,Dati!$C$61:$C$71,0),MATCH('Agronoma tabula'!$L56,Dati!$D$60:$H$60,0)),IF(COUNTIF(Dati!$V$4:$V$5,'Agronoma tabula'!D56),INDEX(Dati!$L$61:$P$71,MATCH('Agronoma tabula'!$J56,Dati!$K$61:$K$71,0),MATCH('Agronoma tabula'!$L56,Dati!$L$60:$P$60,0)),0))))</f>
        <v>0</v>
      </c>
      <c r="R56" s="80"/>
    </row>
    <row r="57" spans="2:18" ht="30" customHeight="1" x14ac:dyDescent="0.2">
      <c r="B57" s="39">
        <v>35</v>
      </c>
      <c r="C57" s="43"/>
      <c r="D57" s="43"/>
      <c r="E57" s="35"/>
      <c r="F57" s="60"/>
      <c r="G57" s="60"/>
      <c r="H57" s="81">
        <f t="shared" si="0"/>
        <v>0</v>
      </c>
      <c r="I57" s="32"/>
      <c r="J57" s="31"/>
      <c r="K57" s="76"/>
      <c r="L57" s="33"/>
      <c r="M57" s="27"/>
      <c r="N57" s="27"/>
      <c r="O57" s="59">
        <f>IF(OR(J57=Dati!$B$4,J57=Dati!$C$4,J57=Dati!$D$4,J57=Dati!$E$4,J57=Dati!$B$5,J57=Dati!$C$5,M57=Dati!$U$12,I57=Dati!$V$20,I57=Dati!$U$17,I57=Dati!$U$18),"Nav piemērojams",IF(P57="x","Kļūda atzīmējot stadiju vai bojājumu",(((N57*100)*P57)+Q57)/100))</f>
        <v>0</v>
      </c>
      <c r="P57" s="57">
        <f>IF(COUNTIF(Dati!$S$4:$S$8,'Agronoma tabula'!D57),INDEX(Dati!$D$19:$H$29,MATCH('Agronoma tabula'!$J57,Dati!$C$19:$C$29,0),MATCH('Agronoma tabula'!$L57,Dati!$D$18:$H$18,0)),IF(COUNTIF(Dati!$T$4:$T$5,'Agronoma tabula'!D57),INDEX(Dati!$L$19:$P$29,MATCH('Agronoma tabula'!$J57,Dati!$K$19:$K$29,0),MATCH('Agronoma tabula'!$L57,Dati!$L$18:$P$18,0)),IF(COUNTIF(Dati!$U$4:$U$7,'Agronoma tabula'!D57),INDEX(Dati!$D$48:$H$58,MATCH('Agronoma tabula'!$J57,Dati!$C$48:$C$58,0),MATCH('Agronoma tabula'!$L57,Dati!$D$47:$H$47,0)),IF(COUNTIF(Dati!$V$4:$V$5,'Agronoma tabula'!D57),INDEX(Dati!$L$48:$P$58,MATCH('Agronoma tabula'!$J57,Dati!$K$48:$K$58,0),MATCH('Agronoma tabula'!$L57,Dati!$L$47:$P$47,0)),0))))</f>
        <v>0</v>
      </c>
      <c r="Q57" s="58">
        <f>IF(COUNTIF(Dati!$S$4:$S$8,'Agronoma tabula'!D57),INDEX(Dati!$D$32:$H$42,MATCH('Agronoma tabula'!$J57,Dati!$C$32:$C$42,0),MATCH('Agronoma tabula'!$L57,Dati!$D$31:$H$31,0)),IF(COUNTIF(Dati!$T$4:$T$5,'Agronoma tabula'!D57),INDEX(Dati!$L$32:$P$42,MATCH('Agronoma tabula'!$J57,Dati!$K$32:$K$42,0),MATCH('Agronoma tabula'!$L57,Dati!$L$31:$P$31,0)),IF(COUNTIF(Dati!$U$4:$U$7,'Agronoma tabula'!D57),INDEX(Dati!$D$61:$H$71,MATCH('Agronoma tabula'!$J57,Dati!$C$61:$C$71,0),MATCH('Agronoma tabula'!$L57,Dati!$D$60:$H$60,0)),IF(COUNTIF(Dati!$V$4:$V$5,'Agronoma tabula'!D57),INDEX(Dati!$L$61:$P$71,MATCH('Agronoma tabula'!$J57,Dati!$K$61:$K$71,0),MATCH('Agronoma tabula'!$L57,Dati!$L$60:$P$60,0)),0))))</f>
        <v>0</v>
      </c>
      <c r="R57" s="80"/>
    </row>
    <row r="58" spans="2:18" ht="30" customHeight="1" x14ac:dyDescent="0.2">
      <c r="B58" s="39">
        <v>36</v>
      </c>
      <c r="C58" s="43"/>
      <c r="D58" s="43"/>
      <c r="E58" s="35"/>
      <c r="F58" s="60"/>
      <c r="G58" s="60"/>
      <c r="H58" s="81">
        <f t="shared" si="0"/>
        <v>0</v>
      </c>
      <c r="I58" s="32"/>
      <c r="J58" s="31"/>
      <c r="K58" s="76"/>
      <c r="L58" s="33"/>
      <c r="M58" s="27"/>
      <c r="N58" s="27"/>
      <c r="O58" s="59">
        <f>IF(OR(J58=Dati!$B$4,J58=Dati!$C$4,J58=Dati!$D$4,J58=Dati!$E$4,J58=Dati!$B$5,J58=Dati!$C$5,M58=Dati!$U$12,I58=Dati!$V$20,I58=Dati!$U$17,I58=Dati!$U$18),"Nav piemērojams",IF(P58="x","Kļūda atzīmējot stadiju vai bojājumu",(((N58*100)*P58)+Q58)/100))</f>
        <v>0</v>
      </c>
      <c r="P58" s="57">
        <f>IF(COUNTIF(Dati!$S$4:$S$8,'Agronoma tabula'!D58),INDEX(Dati!$D$19:$H$29,MATCH('Agronoma tabula'!$J58,Dati!$C$19:$C$29,0),MATCH('Agronoma tabula'!$L58,Dati!$D$18:$H$18,0)),IF(COUNTIF(Dati!$T$4:$T$5,'Agronoma tabula'!D58),INDEX(Dati!$L$19:$P$29,MATCH('Agronoma tabula'!$J58,Dati!$K$19:$K$29,0),MATCH('Agronoma tabula'!$L58,Dati!$L$18:$P$18,0)),IF(COUNTIF(Dati!$U$4:$U$7,'Agronoma tabula'!D58),INDEX(Dati!$D$48:$H$58,MATCH('Agronoma tabula'!$J58,Dati!$C$48:$C$58,0),MATCH('Agronoma tabula'!$L58,Dati!$D$47:$H$47,0)),IF(COUNTIF(Dati!$V$4:$V$5,'Agronoma tabula'!D58),INDEX(Dati!$L$48:$P$58,MATCH('Agronoma tabula'!$J58,Dati!$K$48:$K$58,0),MATCH('Agronoma tabula'!$L58,Dati!$L$47:$P$47,0)),0))))</f>
        <v>0</v>
      </c>
      <c r="Q58" s="58">
        <f>IF(COUNTIF(Dati!$S$4:$S$8,'Agronoma tabula'!D58),INDEX(Dati!$D$32:$H$42,MATCH('Agronoma tabula'!$J58,Dati!$C$32:$C$42,0),MATCH('Agronoma tabula'!$L58,Dati!$D$31:$H$31,0)),IF(COUNTIF(Dati!$T$4:$T$5,'Agronoma tabula'!D58),INDEX(Dati!$L$32:$P$42,MATCH('Agronoma tabula'!$J58,Dati!$K$32:$K$42,0),MATCH('Agronoma tabula'!$L58,Dati!$L$31:$P$31,0)),IF(COUNTIF(Dati!$U$4:$U$7,'Agronoma tabula'!D58),INDEX(Dati!$D$61:$H$71,MATCH('Agronoma tabula'!$J58,Dati!$C$61:$C$71,0),MATCH('Agronoma tabula'!$L58,Dati!$D$60:$H$60,0)),IF(COUNTIF(Dati!$V$4:$V$5,'Agronoma tabula'!D58),INDEX(Dati!$L$61:$P$71,MATCH('Agronoma tabula'!$J58,Dati!$K$61:$K$71,0),MATCH('Agronoma tabula'!$L58,Dati!$L$60:$P$60,0)),0))))</f>
        <v>0</v>
      </c>
      <c r="R58" s="80"/>
    </row>
    <row r="59" spans="2:18" ht="30" customHeight="1" x14ac:dyDescent="0.2">
      <c r="B59" s="39">
        <v>37</v>
      </c>
      <c r="C59" s="43"/>
      <c r="D59" s="43"/>
      <c r="E59" s="35"/>
      <c r="F59" s="60"/>
      <c r="G59" s="60"/>
      <c r="H59" s="81">
        <f t="shared" si="0"/>
        <v>0</v>
      </c>
      <c r="I59" s="32"/>
      <c r="J59" s="31"/>
      <c r="K59" s="76"/>
      <c r="L59" s="33"/>
      <c r="M59" s="27"/>
      <c r="N59" s="27"/>
      <c r="O59" s="59">
        <f>IF(OR(J59=Dati!$B$4,J59=Dati!$C$4,J59=Dati!$D$4,J59=Dati!$E$4,J59=Dati!$B$5,J59=Dati!$C$5,M59=Dati!$U$12,I59=Dati!$V$20,I59=Dati!$U$17,I59=Dati!$U$18),"Nav piemērojams",IF(P59="x","Kļūda atzīmējot stadiju vai bojājumu",(((N59*100)*P59)+Q59)/100))</f>
        <v>0</v>
      </c>
      <c r="P59" s="57">
        <f>IF(COUNTIF(Dati!$S$4:$S$8,'Agronoma tabula'!D59),INDEX(Dati!$D$19:$H$29,MATCH('Agronoma tabula'!$J59,Dati!$C$19:$C$29,0),MATCH('Agronoma tabula'!$L59,Dati!$D$18:$H$18,0)),IF(COUNTIF(Dati!$T$4:$T$5,'Agronoma tabula'!D59),INDEX(Dati!$L$19:$P$29,MATCH('Agronoma tabula'!$J59,Dati!$K$19:$K$29,0),MATCH('Agronoma tabula'!$L59,Dati!$L$18:$P$18,0)),IF(COUNTIF(Dati!$U$4:$U$7,'Agronoma tabula'!D59),INDEX(Dati!$D$48:$H$58,MATCH('Agronoma tabula'!$J59,Dati!$C$48:$C$58,0),MATCH('Agronoma tabula'!$L59,Dati!$D$47:$H$47,0)),IF(COUNTIF(Dati!$V$4:$V$5,'Agronoma tabula'!D59),INDEX(Dati!$L$48:$P$58,MATCH('Agronoma tabula'!$J59,Dati!$K$48:$K$58,0),MATCH('Agronoma tabula'!$L59,Dati!$L$47:$P$47,0)),0))))</f>
        <v>0</v>
      </c>
      <c r="Q59" s="58">
        <f>IF(COUNTIF(Dati!$S$4:$S$8,'Agronoma tabula'!D59),INDEX(Dati!$D$32:$H$42,MATCH('Agronoma tabula'!$J59,Dati!$C$32:$C$42,0),MATCH('Agronoma tabula'!$L59,Dati!$D$31:$H$31,0)),IF(COUNTIF(Dati!$T$4:$T$5,'Agronoma tabula'!D59),INDEX(Dati!$L$32:$P$42,MATCH('Agronoma tabula'!$J59,Dati!$K$32:$K$42,0),MATCH('Agronoma tabula'!$L59,Dati!$L$31:$P$31,0)),IF(COUNTIF(Dati!$U$4:$U$7,'Agronoma tabula'!D59),INDEX(Dati!$D$61:$H$71,MATCH('Agronoma tabula'!$J59,Dati!$C$61:$C$71,0),MATCH('Agronoma tabula'!$L59,Dati!$D$60:$H$60,0)),IF(COUNTIF(Dati!$V$4:$V$5,'Agronoma tabula'!D59),INDEX(Dati!$L$61:$P$71,MATCH('Agronoma tabula'!$J59,Dati!$K$61:$K$71,0),MATCH('Agronoma tabula'!$L59,Dati!$L$60:$P$60,0)),0))))</f>
        <v>0</v>
      </c>
      <c r="R59" s="80"/>
    </row>
    <row r="60" spans="2:18" ht="30" customHeight="1" x14ac:dyDescent="0.2">
      <c r="B60" s="39">
        <v>38</v>
      </c>
      <c r="C60" s="43"/>
      <c r="D60" s="43"/>
      <c r="E60" s="35"/>
      <c r="F60" s="60"/>
      <c r="G60" s="60"/>
      <c r="H60" s="81">
        <f t="shared" si="0"/>
        <v>0</v>
      </c>
      <c r="I60" s="32"/>
      <c r="J60" s="31"/>
      <c r="K60" s="76"/>
      <c r="L60" s="33"/>
      <c r="M60" s="27"/>
      <c r="N60" s="27"/>
      <c r="O60" s="59">
        <f>IF(OR(J60=Dati!$B$4,J60=Dati!$C$4,J60=Dati!$D$4,J60=Dati!$E$4,J60=Dati!$B$5,J60=Dati!$C$5,M60=Dati!$U$12,I60=Dati!$V$20,I60=Dati!$U$17,I60=Dati!$U$18),"Nav piemērojams",IF(P60="x","Kļūda atzīmējot stadiju vai bojājumu",(((N60*100)*P60)+Q60)/100))</f>
        <v>0</v>
      </c>
      <c r="P60" s="57">
        <f>IF(COUNTIF(Dati!$S$4:$S$8,'Agronoma tabula'!D60),INDEX(Dati!$D$19:$H$29,MATCH('Agronoma tabula'!$J60,Dati!$C$19:$C$29,0),MATCH('Agronoma tabula'!$L60,Dati!$D$18:$H$18,0)),IF(COUNTIF(Dati!$T$4:$T$5,'Agronoma tabula'!D60),INDEX(Dati!$L$19:$P$29,MATCH('Agronoma tabula'!$J60,Dati!$K$19:$K$29,0),MATCH('Agronoma tabula'!$L60,Dati!$L$18:$P$18,0)),IF(COUNTIF(Dati!$U$4:$U$7,'Agronoma tabula'!D60),INDEX(Dati!$D$48:$H$58,MATCH('Agronoma tabula'!$J60,Dati!$C$48:$C$58,0),MATCH('Agronoma tabula'!$L60,Dati!$D$47:$H$47,0)),IF(COUNTIF(Dati!$V$4:$V$5,'Agronoma tabula'!D60),INDEX(Dati!$L$48:$P$58,MATCH('Agronoma tabula'!$J60,Dati!$K$48:$K$58,0),MATCH('Agronoma tabula'!$L60,Dati!$L$47:$P$47,0)),0))))</f>
        <v>0</v>
      </c>
      <c r="Q60" s="58">
        <f>IF(COUNTIF(Dati!$S$4:$S$8,'Agronoma tabula'!D60),INDEX(Dati!$D$32:$H$42,MATCH('Agronoma tabula'!$J60,Dati!$C$32:$C$42,0),MATCH('Agronoma tabula'!$L60,Dati!$D$31:$H$31,0)),IF(COUNTIF(Dati!$T$4:$T$5,'Agronoma tabula'!D60),INDEX(Dati!$L$32:$P$42,MATCH('Agronoma tabula'!$J60,Dati!$K$32:$K$42,0),MATCH('Agronoma tabula'!$L60,Dati!$L$31:$P$31,0)),IF(COUNTIF(Dati!$U$4:$U$7,'Agronoma tabula'!D60),INDEX(Dati!$D$61:$H$71,MATCH('Agronoma tabula'!$J60,Dati!$C$61:$C$71,0),MATCH('Agronoma tabula'!$L60,Dati!$D$60:$H$60,0)),IF(COUNTIF(Dati!$V$4:$V$5,'Agronoma tabula'!D60),INDEX(Dati!$L$61:$P$71,MATCH('Agronoma tabula'!$J60,Dati!$K$61:$K$71,0),MATCH('Agronoma tabula'!$L60,Dati!$L$60:$P$60,0)),0))))</f>
        <v>0</v>
      </c>
      <c r="R60" s="80"/>
    </row>
    <row r="61" spans="2:18" ht="30" customHeight="1" x14ac:dyDescent="0.2">
      <c r="B61" s="39">
        <v>39</v>
      </c>
      <c r="C61" s="43"/>
      <c r="D61" s="43"/>
      <c r="E61" s="35"/>
      <c r="F61" s="60"/>
      <c r="G61" s="60"/>
      <c r="H61" s="81">
        <f t="shared" si="0"/>
        <v>0</v>
      </c>
      <c r="I61" s="32"/>
      <c r="J61" s="31"/>
      <c r="K61" s="76"/>
      <c r="L61" s="33"/>
      <c r="M61" s="27"/>
      <c r="N61" s="27"/>
      <c r="O61" s="59">
        <f>IF(OR(J61=Dati!$B$4,J61=Dati!$C$4,J61=Dati!$D$4,J61=Dati!$E$4,J61=Dati!$B$5,J61=Dati!$C$5,M61=Dati!$U$12,I61=Dati!$V$20,I61=Dati!$U$17,I61=Dati!$U$18),"Nav piemērojams",IF(P61="x","Kļūda atzīmējot stadiju vai bojājumu",(((N61*100)*P61)+Q61)/100))</f>
        <v>0</v>
      </c>
      <c r="P61" s="57">
        <f>IF(COUNTIF(Dati!$S$4:$S$8,'Agronoma tabula'!D61),INDEX(Dati!$D$19:$H$29,MATCH('Agronoma tabula'!$J61,Dati!$C$19:$C$29,0),MATCH('Agronoma tabula'!$L61,Dati!$D$18:$H$18,0)),IF(COUNTIF(Dati!$T$4:$T$5,'Agronoma tabula'!D61),INDEX(Dati!$L$19:$P$29,MATCH('Agronoma tabula'!$J61,Dati!$K$19:$K$29,0),MATCH('Agronoma tabula'!$L61,Dati!$L$18:$P$18,0)),IF(COUNTIF(Dati!$U$4:$U$7,'Agronoma tabula'!D61),INDEX(Dati!$D$48:$H$58,MATCH('Agronoma tabula'!$J61,Dati!$C$48:$C$58,0),MATCH('Agronoma tabula'!$L61,Dati!$D$47:$H$47,0)),IF(COUNTIF(Dati!$V$4:$V$5,'Agronoma tabula'!D61),INDEX(Dati!$L$48:$P$58,MATCH('Agronoma tabula'!$J61,Dati!$K$48:$K$58,0),MATCH('Agronoma tabula'!$L61,Dati!$L$47:$P$47,0)),0))))</f>
        <v>0</v>
      </c>
      <c r="Q61" s="58">
        <f>IF(COUNTIF(Dati!$S$4:$S$8,'Agronoma tabula'!D61),INDEX(Dati!$D$32:$H$42,MATCH('Agronoma tabula'!$J61,Dati!$C$32:$C$42,0),MATCH('Agronoma tabula'!$L61,Dati!$D$31:$H$31,0)),IF(COUNTIF(Dati!$T$4:$T$5,'Agronoma tabula'!D61),INDEX(Dati!$L$32:$P$42,MATCH('Agronoma tabula'!$J61,Dati!$K$32:$K$42,0),MATCH('Agronoma tabula'!$L61,Dati!$L$31:$P$31,0)),IF(COUNTIF(Dati!$U$4:$U$7,'Agronoma tabula'!D61),INDEX(Dati!$D$61:$H$71,MATCH('Agronoma tabula'!$J61,Dati!$C$61:$C$71,0),MATCH('Agronoma tabula'!$L61,Dati!$D$60:$H$60,0)),IF(COUNTIF(Dati!$V$4:$V$5,'Agronoma tabula'!D61),INDEX(Dati!$L$61:$P$71,MATCH('Agronoma tabula'!$J61,Dati!$K$61:$K$71,0),MATCH('Agronoma tabula'!$L61,Dati!$L$60:$P$60,0)),0))))</f>
        <v>0</v>
      </c>
      <c r="R61" s="80"/>
    </row>
    <row r="62" spans="2:18" ht="30" customHeight="1" x14ac:dyDescent="0.2">
      <c r="B62" s="39">
        <v>40</v>
      </c>
      <c r="C62" s="43"/>
      <c r="D62" s="43"/>
      <c r="E62" s="35"/>
      <c r="F62" s="60"/>
      <c r="G62" s="60"/>
      <c r="H62" s="81">
        <f t="shared" si="0"/>
        <v>0</v>
      </c>
      <c r="I62" s="32"/>
      <c r="J62" s="31"/>
      <c r="K62" s="76"/>
      <c r="L62" s="33"/>
      <c r="M62" s="27"/>
      <c r="N62" s="27"/>
      <c r="O62" s="59">
        <f>IF(OR(J62=Dati!$B$4,J62=Dati!$C$4,J62=Dati!$D$4,J62=Dati!$E$4,J62=Dati!$B$5,J62=Dati!$C$5,M62=Dati!$U$12,I62=Dati!$V$20,I62=Dati!$U$17,I62=Dati!$U$18),"Nav piemērojams",IF(P62="x","Kļūda atzīmējot stadiju vai bojājumu",(((N62*100)*P62)+Q62)/100))</f>
        <v>0</v>
      </c>
      <c r="P62" s="57">
        <f>IF(COUNTIF(Dati!$S$4:$S$8,'Agronoma tabula'!D62),INDEX(Dati!$D$19:$H$29,MATCH('Agronoma tabula'!$J62,Dati!$C$19:$C$29,0),MATCH('Agronoma tabula'!$L62,Dati!$D$18:$H$18,0)),IF(COUNTIF(Dati!$T$4:$T$5,'Agronoma tabula'!D62),INDEX(Dati!$L$19:$P$29,MATCH('Agronoma tabula'!$J62,Dati!$K$19:$K$29,0),MATCH('Agronoma tabula'!$L62,Dati!$L$18:$P$18,0)),IF(COUNTIF(Dati!$U$4:$U$7,'Agronoma tabula'!D62),INDEX(Dati!$D$48:$H$58,MATCH('Agronoma tabula'!$J62,Dati!$C$48:$C$58,0),MATCH('Agronoma tabula'!$L62,Dati!$D$47:$H$47,0)),IF(COUNTIF(Dati!$V$4:$V$5,'Agronoma tabula'!D62),INDEX(Dati!$L$48:$P$58,MATCH('Agronoma tabula'!$J62,Dati!$K$48:$K$58,0),MATCH('Agronoma tabula'!$L62,Dati!$L$47:$P$47,0)),0))))</f>
        <v>0</v>
      </c>
      <c r="Q62" s="58">
        <f>IF(COUNTIF(Dati!$S$4:$S$8,'Agronoma tabula'!D62),INDEX(Dati!$D$32:$H$42,MATCH('Agronoma tabula'!$J62,Dati!$C$32:$C$42,0),MATCH('Agronoma tabula'!$L62,Dati!$D$31:$H$31,0)),IF(COUNTIF(Dati!$T$4:$T$5,'Agronoma tabula'!D62),INDEX(Dati!$L$32:$P$42,MATCH('Agronoma tabula'!$J62,Dati!$K$32:$K$42,0),MATCH('Agronoma tabula'!$L62,Dati!$L$31:$P$31,0)),IF(COUNTIF(Dati!$U$4:$U$7,'Agronoma tabula'!D62),INDEX(Dati!$D$61:$H$71,MATCH('Agronoma tabula'!$J62,Dati!$C$61:$C$71,0),MATCH('Agronoma tabula'!$L62,Dati!$D$60:$H$60,0)),IF(COUNTIF(Dati!$V$4:$V$5,'Agronoma tabula'!D62),INDEX(Dati!$L$61:$P$71,MATCH('Agronoma tabula'!$J62,Dati!$K$61:$K$71,0),MATCH('Agronoma tabula'!$L62,Dati!$L$60:$P$60,0)),0))))</f>
        <v>0</v>
      </c>
      <c r="R62" s="80"/>
    </row>
    <row r="63" spans="2:18" ht="30" customHeight="1" x14ac:dyDescent="0.2">
      <c r="B63" s="39">
        <v>41</v>
      </c>
      <c r="C63" s="43"/>
      <c r="D63" s="43"/>
      <c r="E63" s="35"/>
      <c r="F63" s="60"/>
      <c r="G63" s="60"/>
      <c r="H63" s="81">
        <f t="shared" si="0"/>
        <v>0</v>
      </c>
      <c r="I63" s="32"/>
      <c r="J63" s="31"/>
      <c r="K63" s="76"/>
      <c r="L63" s="33"/>
      <c r="M63" s="27"/>
      <c r="N63" s="27"/>
      <c r="O63" s="59">
        <f>IF(OR(J63=Dati!$B$4,J63=Dati!$C$4,J63=Dati!$D$4,J63=Dati!$E$4,J63=Dati!$B$5,J63=Dati!$C$5,M63=Dati!$U$12,I63=Dati!$V$20,I63=Dati!$U$17,I63=Dati!$U$18),"Nav piemērojams",IF(P63="x","Kļūda atzīmējot stadiju vai bojājumu",(((N63*100)*P63)+Q63)/100))</f>
        <v>0</v>
      </c>
      <c r="P63" s="57">
        <f>IF(COUNTIF(Dati!$S$4:$S$8,'Agronoma tabula'!D63),INDEX(Dati!$D$19:$H$29,MATCH('Agronoma tabula'!$J63,Dati!$C$19:$C$29,0),MATCH('Agronoma tabula'!$L63,Dati!$D$18:$H$18,0)),IF(COUNTIF(Dati!$T$4:$T$5,'Agronoma tabula'!D63),INDEX(Dati!$L$19:$P$29,MATCH('Agronoma tabula'!$J63,Dati!$K$19:$K$29,0),MATCH('Agronoma tabula'!$L63,Dati!$L$18:$P$18,0)),IF(COUNTIF(Dati!$U$4:$U$7,'Agronoma tabula'!D63),INDEX(Dati!$D$48:$H$58,MATCH('Agronoma tabula'!$J63,Dati!$C$48:$C$58,0),MATCH('Agronoma tabula'!$L63,Dati!$D$47:$H$47,0)),IF(COUNTIF(Dati!$V$4:$V$5,'Agronoma tabula'!D63),INDEX(Dati!$L$48:$P$58,MATCH('Agronoma tabula'!$J63,Dati!$K$48:$K$58,0),MATCH('Agronoma tabula'!$L63,Dati!$L$47:$P$47,0)),0))))</f>
        <v>0</v>
      </c>
      <c r="Q63" s="58">
        <f>IF(COUNTIF(Dati!$S$4:$S$8,'Agronoma tabula'!D63),INDEX(Dati!$D$32:$H$42,MATCH('Agronoma tabula'!$J63,Dati!$C$32:$C$42,0),MATCH('Agronoma tabula'!$L63,Dati!$D$31:$H$31,0)),IF(COUNTIF(Dati!$T$4:$T$5,'Agronoma tabula'!D63),INDEX(Dati!$L$32:$P$42,MATCH('Agronoma tabula'!$J63,Dati!$K$32:$K$42,0),MATCH('Agronoma tabula'!$L63,Dati!$L$31:$P$31,0)),IF(COUNTIF(Dati!$U$4:$U$7,'Agronoma tabula'!D63),INDEX(Dati!$D$61:$H$71,MATCH('Agronoma tabula'!$J63,Dati!$C$61:$C$71,0),MATCH('Agronoma tabula'!$L63,Dati!$D$60:$H$60,0)),IF(COUNTIF(Dati!$V$4:$V$5,'Agronoma tabula'!D63),INDEX(Dati!$L$61:$P$71,MATCH('Agronoma tabula'!$J63,Dati!$K$61:$K$71,0),MATCH('Agronoma tabula'!$L63,Dati!$L$60:$P$60,0)),0))))</f>
        <v>0</v>
      </c>
      <c r="R63" s="80"/>
    </row>
    <row r="64" spans="2:18" ht="30" customHeight="1" x14ac:dyDescent="0.2">
      <c r="B64" s="39">
        <v>42</v>
      </c>
      <c r="C64" s="43"/>
      <c r="D64" s="43"/>
      <c r="E64" s="35"/>
      <c r="F64" s="60"/>
      <c r="G64" s="60"/>
      <c r="H64" s="81">
        <f t="shared" si="0"/>
        <v>0</v>
      </c>
      <c r="I64" s="32"/>
      <c r="J64" s="31"/>
      <c r="K64" s="76"/>
      <c r="L64" s="33"/>
      <c r="M64" s="27"/>
      <c r="N64" s="27"/>
      <c r="O64" s="59">
        <f>IF(OR(J64=Dati!$B$4,J64=Dati!$C$4,J64=Dati!$D$4,J64=Dati!$E$4,J64=Dati!$B$5,J64=Dati!$C$5,M64=Dati!$U$12,I64=Dati!$V$20,I64=Dati!$U$17,I64=Dati!$U$18),"Nav piemērojams",IF(P64="x","Kļūda atzīmējot stadiju vai bojājumu",(((N64*100)*P64)+Q64)/100))</f>
        <v>0</v>
      </c>
      <c r="P64" s="57">
        <f>IF(COUNTIF(Dati!$S$4:$S$8,'Agronoma tabula'!D64),INDEX(Dati!$D$19:$H$29,MATCH('Agronoma tabula'!$J64,Dati!$C$19:$C$29,0),MATCH('Agronoma tabula'!$L64,Dati!$D$18:$H$18,0)),IF(COUNTIF(Dati!$T$4:$T$5,'Agronoma tabula'!D64),INDEX(Dati!$L$19:$P$29,MATCH('Agronoma tabula'!$J64,Dati!$K$19:$K$29,0),MATCH('Agronoma tabula'!$L64,Dati!$L$18:$P$18,0)),IF(COUNTIF(Dati!$U$4:$U$7,'Agronoma tabula'!D64),INDEX(Dati!$D$48:$H$58,MATCH('Agronoma tabula'!$J64,Dati!$C$48:$C$58,0),MATCH('Agronoma tabula'!$L64,Dati!$D$47:$H$47,0)),IF(COUNTIF(Dati!$V$4:$V$5,'Agronoma tabula'!D64),INDEX(Dati!$L$48:$P$58,MATCH('Agronoma tabula'!$J64,Dati!$K$48:$K$58,0),MATCH('Agronoma tabula'!$L64,Dati!$L$47:$P$47,0)),0))))</f>
        <v>0</v>
      </c>
      <c r="Q64" s="58">
        <f>IF(COUNTIF(Dati!$S$4:$S$8,'Agronoma tabula'!D64),INDEX(Dati!$D$32:$H$42,MATCH('Agronoma tabula'!$J64,Dati!$C$32:$C$42,0),MATCH('Agronoma tabula'!$L64,Dati!$D$31:$H$31,0)),IF(COUNTIF(Dati!$T$4:$T$5,'Agronoma tabula'!D64),INDEX(Dati!$L$32:$P$42,MATCH('Agronoma tabula'!$J64,Dati!$K$32:$K$42,0),MATCH('Agronoma tabula'!$L64,Dati!$L$31:$P$31,0)),IF(COUNTIF(Dati!$U$4:$U$7,'Agronoma tabula'!D64),INDEX(Dati!$D$61:$H$71,MATCH('Agronoma tabula'!$J64,Dati!$C$61:$C$71,0),MATCH('Agronoma tabula'!$L64,Dati!$D$60:$H$60,0)),IF(COUNTIF(Dati!$V$4:$V$5,'Agronoma tabula'!D64),INDEX(Dati!$L$61:$P$71,MATCH('Agronoma tabula'!$J64,Dati!$K$61:$K$71,0),MATCH('Agronoma tabula'!$L64,Dati!$L$60:$P$60,0)),0))))</f>
        <v>0</v>
      </c>
      <c r="R64" s="80"/>
    </row>
    <row r="65" spans="2:18" ht="30" customHeight="1" x14ac:dyDescent="0.2">
      <c r="B65" s="39">
        <v>43</v>
      </c>
      <c r="C65" s="43"/>
      <c r="D65" s="43"/>
      <c r="E65" s="35"/>
      <c r="F65" s="60"/>
      <c r="G65" s="60"/>
      <c r="H65" s="81">
        <f t="shared" si="0"/>
        <v>0</v>
      </c>
      <c r="I65" s="32"/>
      <c r="J65" s="31"/>
      <c r="K65" s="76"/>
      <c r="L65" s="33"/>
      <c r="M65" s="27"/>
      <c r="N65" s="27"/>
      <c r="O65" s="59">
        <f>IF(OR(J65=Dati!$B$4,J65=Dati!$C$4,J65=Dati!$D$4,J65=Dati!$E$4,J65=Dati!$B$5,J65=Dati!$C$5,M65=Dati!$U$12,I65=Dati!$V$20,I65=Dati!$U$17,I65=Dati!$U$18),"Nav piemērojams",IF(P65="x","Kļūda atzīmējot stadiju vai bojājumu",(((N65*100)*P65)+Q65)/100))</f>
        <v>0</v>
      </c>
      <c r="P65" s="57">
        <f>IF(COUNTIF(Dati!$S$4:$S$8,'Agronoma tabula'!D65),INDEX(Dati!$D$19:$H$29,MATCH('Agronoma tabula'!$J65,Dati!$C$19:$C$29,0),MATCH('Agronoma tabula'!$L65,Dati!$D$18:$H$18,0)),IF(COUNTIF(Dati!$T$4:$T$5,'Agronoma tabula'!D65),INDEX(Dati!$L$19:$P$29,MATCH('Agronoma tabula'!$J65,Dati!$K$19:$K$29,0),MATCH('Agronoma tabula'!$L65,Dati!$L$18:$P$18,0)),IF(COUNTIF(Dati!$U$4:$U$7,'Agronoma tabula'!D65),INDEX(Dati!$D$48:$H$58,MATCH('Agronoma tabula'!$J65,Dati!$C$48:$C$58,0),MATCH('Agronoma tabula'!$L65,Dati!$D$47:$H$47,0)),IF(COUNTIF(Dati!$V$4:$V$5,'Agronoma tabula'!D65),INDEX(Dati!$L$48:$P$58,MATCH('Agronoma tabula'!$J65,Dati!$K$48:$K$58,0),MATCH('Agronoma tabula'!$L65,Dati!$L$47:$P$47,0)),0))))</f>
        <v>0</v>
      </c>
      <c r="Q65" s="58">
        <f>IF(COUNTIF(Dati!$S$4:$S$8,'Agronoma tabula'!D65),INDEX(Dati!$D$32:$H$42,MATCH('Agronoma tabula'!$J65,Dati!$C$32:$C$42,0),MATCH('Agronoma tabula'!$L65,Dati!$D$31:$H$31,0)),IF(COUNTIF(Dati!$T$4:$T$5,'Agronoma tabula'!D65),INDEX(Dati!$L$32:$P$42,MATCH('Agronoma tabula'!$J65,Dati!$K$32:$K$42,0),MATCH('Agronoma tabula'!$L65,Dati!$L$31:$P$31,0)),IF(COUNTIF(Dati!$U$4:$U$7,'Agronoma tabula'!D65),INDEX(Dati!$D$61:$H$71,MATCH('Agronoma tabula'!$J65,Dati!$C$61:$C$71,0),MATCH('Agronoma tabula'!$L65,Dati!$D$60:$H$60,0)),IF(COUNTIF(Dati!$V$4:$V$5,'Agronoma tabula'!D65),INDEX(Dati!$L$61:$P$71,MATCH('Agronoma tabula'!$J65,Dati!$K$61:$K$71,0),MATCH('Agronoma tabula'!$L65,Dati!$L$60:$P$60,0)),0))))</f>
        <v>0</v>
      </c>
      <c r="R65" s="80"/>
    </row>
    <row r="66" spans="2:18" ht="30" customHeight="1" x14ac:dyDescent="0.2">
      <c r="B66" s="39">
        <v>44</v>
      </c>
      <c r="C66" s="43"/>
      <c r="D66" s="43"/>
      <c r="E66" s="35"/>
      <c r="F66" s="60"/>
      <c r="G66" s="60"/>
      <c r="H66" s="81">
        <f t="shared" si="0"/>
        <v>0</v>
      </c>
      <c r="I66" s="32"/>
      <c r="J66" s="31"/>
      <c r="K66" s="76"/>
      <c r="L66" s="33"/>
      <c r="M66" s="27"/>
      <c r="N66" s="27"/>
      <c r="O66" s="59">
        <f>IF(OR(J66=Dati!$B$4,J66=Dati!$C$4,J66=Dati!$D$4,J66=Dati!$E$4,J66=Dati!$B$5,J66=Dati!$C$5,M66=Dati!$U$12,I66=Dati!$V$20,I66=Dati!$U$17,I66=Dati!$U$18),"Nav piemērojams",IF(P66="x","Kļūda atzīmējot stadiju vai bojājumu",(((N66*100)*P66)+Q66)/100))</f>
        <v>0</v>
      </c>
      <c r="P66" s="57">
        <f>IF(COUNTIF(Dati!$S$4:$S$8,'Agronoma tabula'!D66),INDEX(Dati!$D$19:$H$29,MATCH('Agronoma tabula'!$J66,Dati!$C$19:$C$29,0),MATCH('Agronoma tabula'!$L66,Dati!$D$18:$H$18,0)),IF(COUNTIF(Dati!$T$4:$T$5,'Agronoma tabula'!D66),INDEX(Dati!$L$19:$P$29,MATCH('Agronoma tabula'!$J66,Dati!$K$19:$K$29,0),MATCH('Agronoma tabula'!$L66,Dati!$L$18:$P$18,0)),IF(COUNTIF(Dati!$U$4:$U$7,'Agronoma tabula'!D66),INDEX(Dati!$D$48:$H$58,MATCH('Agronoma tabula'!$J66,Dati!$C$48:$C$58,0),MATCH('Agronoma tabula'!$L66,Dati!$D$47:$H$47,0)),IF(COUNTIF(Dati!$V$4:$V$5,'Agronoma tabula'!D66),INDEX(Dati!$L$48:$P$58,MATCH('Agronoma tabula'!$J66,Dati!$K$48:$K$58,0),MATCH('Agronoma tabula'!$L66,Dati!$L$47:$P$47,0)),0))))</f>
        <v>0</v>
      </c>
      <c r="Q66" s="58">
        <f>IF(COUNTIF(Dati!$S$4:$S$8,'Agronoma tabula'!D66),INDEX(Dati!$D$32:$H$42,MATCH('Agronoma tabula'!$J66,Dati!$C$32:$C$42,0),MATCH('Agronoma tabula'!$L66,Dati!$D$31:$H$31,0)),IF(COUNTIF(Dati!$T$4:$T$5,'Agronoma tabula'!D66),INDEX(Dati!$L$32:$P$42,MATCH('Agronoma tabula'!$J66,Dati!$K$32:$K$42,0),MATCH('Agronoma tabula'!$L66,Dati!$L$31:$P$31,0)),IF(COUNTIF(Dati!$U$4:$U$7,'Agronoma tabula'!D66),INDEX(Dati!$D$61:$H$71,MATCH('Agronoma tabula'!$J66,Dati!$C$61:$C$71,0),MATCH('Agronoma tabula'!$L66,Dati!$D$60:$H$60,0)),IF(COUNTIF(Dati!$V$4:$V$5,'Agronoma tabula'!D66),INDEX(Dati!$L$61:$P$71,MATCH('Agronoma tabula'!$J66,Dati!$K$61:$K$71,0),MATCH('Agronoma tabula'!$L66,Dati!$L$60:$P$60,0)),0))))</f>
        <v>0</v>
      </c>
      <c r="R66" s="80"/>
    </row>
    <row r="67" spans="2:18" ht="30" customHeight="1" x14ac:dyDescent="0.2">
      <c r="B67" s="39">
        <v>45</v>
      </c>
      <c r="C67" s="43"/>
      <c r="D67" s="43"/>
      <c r="E67" s="35"/>
      <c r="F67" s="60"/>
      <c r="G67" s="60"/>
      <c r="H67" s="81">
        <f t="shared" si="0"/>
        <v>0</v>
      </c>
      <c r="I67" s="32"/>
      <c r="J67" s="31"/>
      <c r="K67" s="76"/>
      <c r="L67" s="33"/>
      <c r="M67" s="27"/>
      <c r="N67" s="27"/>
      <c r="O67" s="59">
        <f>IF(OR(J67=Dati!$B$4,J67=Dati!$C$4,J67=Dati!$D$4,J67=Dati!$E$4,J67=Dati!$B$5,J67=Dati!$C$5,M67=Dati!$U$12,I67=Dati!$V$20,I67=Dati!$U$17,I67=Dati!$U$18),"Nav piemērojams",IF(P67="x","Kļūda atzīmējot stadiju vai bojājumu",(((N67*100)*P67)+Q67)/100))</f>
        <v>0</v>
      </c>
      <c r="P67" s="57">
        <f>IF(COUNTIF(Dati!$S$4:$S$8,'Agronoma tabula'!D67),INDEX(Dati!$D$19:$H$29,MATCH('Agronoma tabula'!$J67,Dati!$C$19:$C$29,0),MATCH('Agronoma tabula'!$L67,Dati!$D$18:$H$18,0)),IF(COUNTIF(Dati!$T$4:$T$5,'Agronoma tabula'!D67),INDEX(Dati!$L$19:$P$29,MATCH('Agronoma tabula'!$J67,Dati!$K$19:$K$29,0),MATCH('Agronoma tabula'!$L67,Dati!$L$18:$P$18,0)),IF(COUNTIF(Dati!$U$4:$U$7,'Agronoma tabula'!D67),INDEX(Dati!$D$48:$H$58,MATCH('Agronoma tabula'!$J67,Dati!$C$48:$C$58,0),MATCH('Agronoma tabula'!$L67,Dati!$D$47:$H$47,0)),IF(COUNTIF(Dati!$V$4:$V$5,'Agronoma tabula'!D67),INDEX(Dati!$L$48:$P$58,MATCH('Agronoma tabula'!$J67,Dati!$K$48:$K$58,0),MATCH('Agronoma tabula'!$L67,Dati!$L$47:$P$47,0)),0))))</f>
        <v>0</v>
      </c>
      <c r="Q67" s="58">
        <f>IF(COUNTIF(Dati!$S$4:$S$8,'Agronoma tabula'!D67),INDEX(Dati!$D$32:$H$42,MATCH('Agronoma tabula'!$J67,Dati!$C$32:$C$42,0),MATCH('Agronoma tabula'!$L67,Dati!$D$31:$H$31,0)),IF(COUNTIF(Dati!$T$4:$T$5,'Agronoma tabula'!D67),INDEX(Dati!$L$32:$P$42,MATCH('Agronoma tabula'!$J67,Dati!$K$32:$K$42,0),MATCH('Agronoma tabula'!$L67,Dati!$L$31:$P$31,0)),IF(COUNTIF(Dati!$U$4:$U$7,'Agronoma tabula'!D67),INDEX(Dati!$D$61:$H$71,MATCH('Agronoma tabula'!$J67,Dati!$C$61:$C$71,0),MATCH('Agronoma tabula'!$L67,Dati!$D$60:$H$60,0)),IF(COUNTIF(Dati!$V$4:$V$5,'Agronoma tabula'!D67),INDEX(Dati!$L$61:$P$71,MATCH('Agronoma tabula'!$J67,Dati!$K$61:$K$71,0),MATCH('Agronoma tabula'!$L67,Dati!$L$60:$P$60,0)),0))))</f>
        <v>0</v>
      </c>
      <c r="R67" s="80"/>
    </row>
    <row r="68" spans="2:18" ht="30" customHeight="1" x14ac:dyDescent="0.2">
      <c r="B68" s="39">
        <v>46</v>
      </c>
      <c r="C68" s="43"/>
      <c r="D68" s="43"/>
      <c r="E68" s="35"/>
      <c r="F68" s="60"/>
      <c r="G68" s="60"/>
      <c r="H68" s="81">
        <f t="shared" si="0"/>
        <v>0</v>
      </c>
      <c r="I68" s="32"/>
      <c r="J68" s="31"/>
      <c r="K68" s="76"/>
      <c r="L68" s="33"/>
      <c r="M68" s="27"/>
      <c r="N68" s="27"/>
      <c r="O68" s="59">
        <f>IF(OR(J68=Dati!$B$4,J68=Dati!$C$4,J68=Dati!$D$4,J68=Dati!$E$4,J68=Dati!$B$5,J68=Dati!$C$5,M68=Dati!$U$12,I68=Dati!$V$20,I68=Dati!$U$17,I68=Dati!$U$18),"Nav piemērojams",IF(P68="x","Kļūda atzīmējot stadiju vai bojājumu",(((N68*100)*P68)+Q68)/100))</f>
        <v>0</v>
      </c>
      <c r="P68" s="57">
        <f>IF(COUNTIF(Dati!$S$4:$S$8,'Agronoma tabula'!D68),INDEX(Dati!$D$19:$H$29,MATCH('Agronoma tabula'!$J68,Dati!$C$19:$C$29,0),MATCH('Agronoma tabula'!$L68,Dati!$D$18:$H$18,0)),IF(COUNTIF(Dati!$T$4:$T$5,'Agronoma tabula'!D68),INDEX(Dati!$L$19:$P$29,MATCH('Agronoma tabula'!$J68,Dati!$K$19:$K$29,0),MATCH('Agronoma tabula'!$L68,Dati!$L$18:$P$18,0)),IF(COUNTIF(Dati!$U$4:$U$7,'Agronoma tabula'!D68),INDEX(Dati!$D$48:$H$58,MATCH('Agronoma tabula'!$J68,Dati!$C$48:$C$58,0),MATCH('Agronoma tabula'!$L68,Dati!$D$47:$H$47,0)),IF(COUNTIF(Dati!$V$4:$V$5,'Agronoma tabula'!D68),INDEX(Dati!$L$48:$P$58,MATCH('Agronoma tabula'!$J68,Dati!$K$48:$K$58,0),MATCH('Agronoma tabula'!$L68,Dati!$L$47:$P$47,0)),0))))</f>
        <v>0</v>
      </c>
      <c r="Q68" s="58">
        <f>IF(COUNTIF(Dati!$S$4:$S$8,'Agronoma tabula'!D68),INDEX(Dati!$D$32:$H$42,MATCH('Agronoma tabula'!$J68,Dati!$C$32:$C$42,0),MATCH('Agronoma tabula'!$L68,Dati!$D$31:$H$31,0)),IF(COUNTIF(Dati!$T$4:$T$5,'Agronoma tabula'!D68),INDEX(Dati!$L$32:$P$42,MATCH('Agronoma tabula'!$J68,Dati!$K$32:$K$42,0),MATCH('Agronoma tabula'!$L68,Dati!$L$31:$P$31,0)),IF(COUNTIF(Dati!$U$4:$U$7,'Agronoma tabula'!D68),INDEX(Dati!$D$61:$H$71,MATCH('Agronoma tabula'!$J68,Dati!$C$61:$C$71,0),MATCH('Agronoma tabula'!$L68,Dati!$D$60:$H$60,0)),IF(COUNTIF(Dati!$V$4:$V$5,'Agronoma tabula'!D68),INDEX(Dati!$L$61:$P$71,MATCH('Agronoma tabula'!$J68,Dati!$K$61:$K$71,0),MATCH('Agronoma tabula'!$L68,Dati!$L$60:$P$60,0)),0))))</f>
        <v>0</v>
      </c>
      <c r="R68" s="80"/>
    </row>
    <row r="69" spans="2:18" ht="30" customHeight="1" x14ac:dyDescent="0.2">
      <c r="B69" s="39">
        <v>47</v>
      </c>
      <c r="C69" s="43"/>
      <c r="D69" s="43"/>
      <c r="E69" s="35"/>
      <c r="F69" s="60"/>
      <c r="G69" s="60"/>
      <c r="H69" s="81">
        <f t="shared" si="0"/>
        <v>0</v>
      </c>
      <c r="I69" s="32"/>
      <c r="J69" s="31"/>
      <c r="K69" s="76"/>
      <c r="L69" s="33"/>
      <c r="M69" s="27"/>
      <c r="N69" s="27"/>
      <c r="O69" s="59">
        <f>IF(OR(J69=Dati!$B$4,J69=Dati!$C$4,J69=Dati!$D$4,J69=Dati!$E$4,J69=Dati!$B$5,J69=Dati!$C$5,M69=Dati!$U$12,I69=Dati!$V$20,I69=Dati!$U$17,I69=Dati!$U$18),"Nav piemērojams",IF(P69="x","Kļūda atzīmējot stadiju vai bojājumu",(((N69*100)*P69)+Q69)/100))</f>
        <v>0</v>
      </c>
      <c r="P69" s="57">
        <f>IF(COUNTIF(Dati!$S$4:$S$8,'Agronoma tabula'!D69),INDEX(Dati!$D$19:$H$29,MATCH('Agronoma tabula'!$J69,Dati!$C$19:$C$29,0),MATCH('Agronoma tabula'!$L69,Dati!$D$18:$H$18,0)),IF(COUNTIF(Dati!$T$4:$T$5,'Agronoma tabula'!D69),INDEX(Dati!$L$19:$P$29,MATCH('Agronoma tabula'!$J69,Dati!$K$19:$K$29,0),MATCH('Agronoma tabula'!$L69,Dati!$L$18:$P$18,0)),IF(COUNTIF(Dati!$U$4:$U$7,'Agronoma tabula'!D69),INDEX(Dati!$D$48:$H$58,MATCH('Agronoma tabula'!$J69,Dati!$C$48:$C$58,0),MATCH('Agronoma tabula'!$L69,Dati!$D$47:$H$47,0)),IF(COUNTIF(Dati!$V$4:$V$5,'Agronoma tabula'!D69),INDEX(Dati!$L$48:$P$58,MATCH('Agronoma tabula'!$J69,Dati!$K$48:$K$58,0),MATCH('Agronoma tabula'!$L69,Dati!$L$47:$P$47,0)),0))))</f>
        <v>0</v>
      </c>
      <c r="Q69" s="58">
        <f>IF(COUNTIF(Dati!$S$4:$S$8,'Agronoma tabula'!D69),INDEX(Dati!$D$32:$H$42,MATCH('Agronoma tabula'!$J69,Dati!$C$32:$C$42,0),MATCH('Agronoma tabula'!$L69,Dati!$D$31:$H$31,0)),IF(COUNTIF(Dati!$T$4:$T$5,'Agronoma tabula'!D69),INDEX(Dati!$L$32:$P$42,MATCH('Agronoma tabula'!$J69,Dati!$K$32:$K$42,0),MATCH('Agronoma tabula'!$L69,Dati!$L$31:$P$31,0)),IF(COUNTIF(Dati!$U$4:$U$7,'Agronoma tabula'!D69),INDEX(Dati!$D$61:$H$71,MATCH('Agronoma tabula'!$J69,Dati!$C$61:$C$71,0),MATCH('Agronoma tabula'!$L69,Dati!$D$60:$H$60,0)),IF(COUNTIF(Dati!$V$4:$V$5,'Agronoma tabula'!D69),INDEX(Dati!$L$61:$P$71,MATCH('Agronoma tabula'!$J69,Dati!$K$61:$K$71,0),MATCH('Agronoma tabula'!$L69,Dati!$L$60:$P$60,0)),0))))</f>
        <v>0</v>
      </c>
      <c r="R69" s="80"/>
    </row>
    <row r="70" spans="2:18" ht="30" customHeight="1" x14ac:dyDescent="0.2">
      <c r="B70" s="39">
        <v>48</v>
      </c>
      <c r="C70" s="43"/>
      <c r="D70" s="43"/>
      <c r="E70" s="35"/>
      <c r="F70" s="60"/>
      <c r="G70" s="60"/>
      <c r="H70" s="81">
        <f t="shared" si="0"/>
        <v>0</v>
      </c>
      <c r="I70" s="32"/>
      <c r="J70" s="31"/>
      <c r="K70" s="76"/>
      <c r="L70" s="33"/>
      <c r="M70" s="27"/>
      <c r="N70" s="27"/>
      <c r="O70" s="59">
        <f>IF(OR(J70=Dati!$B$4,J70=Dati!$C$4,J70=Dati!$D$4,J70=Dati!$E$4,J70=Dati!$B$5,J70=Dati!$C$5,M70=Dati!$U$12,I70=Dati!$V$20,I70=Dati!$U$17,I70=Dati!$U$18),"Nav piemērojams",IF(P70="x","Kļūda atzīmējot stadiju vai bojājumu",(((N70*100)*P70)+Q70)/100))</f>
        <v>0</v>
      </c>
      <c r="P70" s="57">
        <f>IF(COUNTIF(Dati!$S$4:$S$8,'Agronoma tabula'!D70),INDEX(Dati!$D$19:$H$29,MATCH('Agronoma tabula'!$J70,Dati!$C$19:$C$29,0),MATCH('Agronoma tabula'!$L70,Dati!$D$18:$H$18,0)),IF(COUNTIF(Dati!$T$4:$T$5,'Agronoma tabula'!D70),INDEX(Dati!$L$19:$P$29,MATCH('Agronoma tabula'!$J70,Dati!$K$19:$K$29,0),MATCH('Agronoma tabula'!$L70,Dati!$L$18:$P$18,0)),IF(COUNTIF(Dati!$U$4:$U$7,'Agronoma tabula'!D70),INDEX(Dati!$D$48:$H$58,MATCH('Agronoma tabula'!$J70,Dati!$C$48:$C$58,0),MATCH('Agronoma tabula'!$L70,Dati!$D$47:$H$47,0)),IF(COUNTIF(Dati!$V$4:$V$5,'Agronoma tabula'!D70),INDEX(Dati!$L$48:$P$58,MATCH('Agronoma tabula'!$J70,Dati!$K$48:$K$58,0),MATCH('Agronoma tabula'!$L70,Dati!$L$47:$P$47,0)),0))))</f>
        <v>0</v>
      </c>
      <c r="Q70" s="58">
        <f>IF(COUNTIF(Dati!$S$4:$S$8,'Agronoma tabula'!D70),INDEX(Dati!$D$32:$H$42,MATCH('Agronoma tabula'!$J70,Dati!$C$32:$C$42,0),MATCH('Agronoma tabula'!$L70,Dati!$D$31:$H$31,0)),IF(COUNTIF(Dati!$T$4:$T$5,'Agronoma tabula'!D70),INDEX(Dati!$L$32:$P$42,MATCH('Agronoma tabula'!$J70,Dati!$K$32:$K$42,0),MATCH('Agronoma tabula'!$L70,Dati!$L$31:$P$31,0)),IF(COUNTIF(Dati!$U$4:$U$7,'Agronoma tabula'!D70),INDEX(Dati!$D$61:$H$71,MATCH('Agronoma tabula'!$J70,Dati!$C$61:$C$71,0),MATCH('Agronoma tabula'!$L70,Dati!$D$60:$H$60,0)),IF(COUNTIF(Dati!$V$4:$V$5,'Agronoma tabula'!D70),INDEX(Dati!$L$61:$P$71,MATCH('Agronoma tabula'!$J70,Dati!$K$61:$K$71,0),MATCH('Agronoma tabula'!$L70,Dati!$L$60:$P$60,0)),0))))</f>
        <v>0</v>
      </c>
      <c r="R70" s="80"/>
    </row>
    <row r="71" spans="2:18" ht="30" customHeight="1" x14ac:dyDescent="0.2">
      <c r="B71" s="39">
        <v>49</v>
      </c>
      <c r="C71" s="43"/>
      <c r="D71" s="43"/>
      <c r="E71" s="35"/>
      <c r="F71" s="60"/>
      <c r="G71" s="60"/>
      <c r="H71" s="81">
        <f t="shared" si="0"/>
        <v>0</v>
      </c>
      <c r="I71" s="32"/>
      <c r="J71" s="31"/>
      <c r="K71" s="76"/>
      <c r="L71" s="33"/>
      <c r="M71" s="27"/>
      <c r="N71" s="27"/>
      <c r="O71" s="59">
        <f>IF(OR(J71=Dati!$B$4,J71=Dati!$C$4,J71=Dati!$D$4,J71=Dati!$E$4,J71=Dati!$B$5,J71=Dati!$C$5,M71=Dati!$U$12,I71=Dati!$V$20,I71=Dati!$U$17,I71=Dati!$U$18),"Nav piemērojams",IF(P71="x","Kļūda atzīmējot stadiju vai bojājumu",(((N71*100)*P71)+Q71)/100))</f>
        <v>0</v>
      </c>
      <c r="P71" s="57">
        <f>IF(COUNTIF(Dati!$S$4:$S$8,'Agronoma tabula'!D71),INDEX(Dati!$D$19:$H$29,MATCH('Agronoma tabula'!$J71,Dati!$C$19:$C$29,0),MATCH('Agronoma tabula'!$L71,Dati!$D$18:$H$18,0)),IF(COUNTIF(Dati!$T$4:$T$5,'Agronoma tabula'!D71),INDEX(Dati!$L$19:$P$29,MATCH('Agronoma tabula'!$J71,Dati!$K$19:$K$29,0),MATCH('Agronoma tabula'!$L71,Dati!$L$18:$P$18,0)),IF(COUNTIF(Dati!$U$4:$U$7,'Agronoma tabula'!D71),INDEX(Dati!$D$48:$H$58,MATCH('Agronoma tabula'!$J71,Dati!$C$48:$C$58,0),MATCH('Agronoma tabula'!$L71,Dati!$D$47:$H$47,0)),IF(COUNTIF(Dati!$V$4:$V$5,'Agronoma tabula'!D71),INDEX(Dati!$L$48:$P$58,MATCH('Agronoma tabula'!$J71,Dati!$K$48:$K$58,0),MATCH('Agronoma tabula'!$L71,Dati!$L$47:$P$47,0)),0))))</f>
        <v>0</v>
      </c>
      <c r="Q71" s="58">
        <f>IF(COUNTIF(Dati!$S$4:$S$8,'Agronoma tabula'!D71),INDEX(Dati!$D$32:$H$42,MATCH('Agronoma tabula'!$J71,Dati!$C$32:$C$42,0),MATCH('Agronoma tabula'!$L71,Dati!$D$31:$H$31,0)),IF(COUNTIF(Dati!$T$4:$T$5,'Agronoma tabula'!D71),INDEX(Dati!$L$32:$P$42,MATCH('Agronoma tabula'!$J71,Dati!$K$32:$K$42,0),MATCH('Agronoma tabula'!$L71,Dati!$L$31:$P$31,0)),IF(COUNTIF(Dati!$U$4:$U$7,'Agronoma tabula'!D71),INDEX(Dati!$D$61:$H$71,MATCH('Agronoma tabula'!$J71,Dati!$C$61:$C$71,0),MATCH('Agronoma tabula'!$L71,Dati!$D$60:$H$60,0)),IF(COUNTIF(Dati!$V$4:$V$5,'Agronoma tabula'!D71),INDEX(Dati!$L$61:$P$71,MATCH('Agronoma tabula'!$J71,Dati!$K$61:$K$71,0),MATCH('Agronoma tabula'!$L71,Dati!$L$60:$P$60,0)),0))))</f>
        <v>0</v>
      </c>
      <c r="R71" s="80"/>
    </row>
    <row r="72" spans="2:18" ht="30" customHeight="1" x14ac:dyDescent="0.2">
      <c r="B72" s="39">
        <v>50</v>
      </c>
      <c r="C72" s="43"/>
      <c r="D72" s="43"/>
      <c r="E72" s="35"/>
      <c r="F72" s="60"/>
      <c r="G72" s="60"/>
      <c r="H72" s="81">
        <f t="shared" si="0"/>
        <v>0</v>
      </c>
      <c r="I72" s="32"/>
      <c r="J72" s="31"/>
      <c r="K72" s="76"/>
      <c r="L72" s="33"/>
      <c r="M72" s="27"/>
      <c r="N72" s="27"/>
      <c r="O72" s="59">
        <f>IF(OR(J72=Dati!$B$4,J72=Dati!$C$4,J72=Dati!$D$4,J72=Dati!$E$4,J72=Dati!$B$5,J72=Dati!$C$5,M72=Dati!$U$12,I72=Dati!$V$20,I72=Dati!$U$17,I72=Dati!$U$18),"Nav piemērojams",IF(P72="x","Kļūda atzīmējot stadiju vai bojājumu",(((N72*100)*P72)+Q72)/100))</f>
        <v>0</v>
      </c>
      <c r="P72" s="57">
        <f>IF(COUNTIF(Dati!$S$4:$S$8,'Agronoma tabula'!D72),INDEX(Dati!$D$19:$H$29,MATCH('Agronoma tabula'!$J72,Dati!$C$19:$C$29,0),MATCH('Agronoma tabula'!$L72,Dati!$D$18:$H$18,0)),IF(COUNTIF(Dati!$T$4:$T$5,'Agronoma tabula'!D72),INDEX(Dati!$L$19:$P$29,MATCH('Agronoma tabula'!$J72,Dati!$K$19:$K$29,0),MATCH('Agronoma tabula'!$L72,Dati!$L$18:$P$18,0)),IF(COUNTIF(Dati!$U$4:$U$7,'Agronoma tabula'!D72),INDEX(Dati!$D$48:$H$58,MATCH('Agronoma tabula'!$J72,Dati!$C$48:$C$58,0),MATCH('Agronoma tabula'!$L72,Dati!$D$47:$H$47,0)),IF(COUNTIF(Dati!$V$4:$V$5,'Agronoma tabula'!D72),INDEX(Dati!$L$48:$P$58,MATCH('Agronoma tabula'!$J72,Dati!$K$48:$K$58,0),MATCH('Agronoma tabula'!$L72,Dati!$L$47:$P$47,0)),0))))</f>
        <v>0</v>
      </c>
      <c r="Q72" s="58">
        <f>IF(COUNTIF(Dati!$S$4:$S$8,'Agronoma tabula'!D72),INDEX(Dati!$D$32:$H$42,MATCH('Agronoma tabula'!$J72,Dati!$C$32:$C$42,0),MATCH('Agronoma tabula'!$L72,Dati!$D$31:$H$31,0)),IF(COUNTIF(Dati!$T$4:$T$5,'Agronoma tabula'!D72),INDEX(Dati!$L$32:$P$42,MATCH('Agronoma tabula'!$J72,Dati!$K$32:$K$42,0),MATCH('Agronoma tabula'!$L72,Dati!$L$31:$P$31,0)),IF(COUNTIF(Dati!$U$4:$U$7,'Agronoma tabula'!D72),INDEX(Dati!$D$61:$H$71,MATCH('Agronoma tabula'!$J72,Dati!$C$61:$C$71,0),MATCH('Agronoma tabula'!$L72,Dati!$D$60:$H$60,0)),IF(COUNTIF(Dati!$V$4:$V$5,'Agronoma tabula'!D72),INDEX(Dati!$L$61:$P$71,MATCH('Agronoma tabula'!$J72,Dati!$K$61:$K$71,0),MATCH('Agronoma tabula'!$L72,Dati!$L$60:$P$60,0)),0))))</f>
        <v>0</v>
      </c>
      <c r="R72" s="80"/>
    </row>
    <row r="73" spans="2:18" ht="30" customHeight="1" x14ac:dyDescent="0.2">
      <c r="B73" s="39">
        <v>51</v>
      </c>
      <c r="C73" s="43"/>
      <c r="D73" s="43"/>
      <c r="E73" s="35"/>
      <c r="F73" s="60"/>
      <c r="G73" s="60"/>
      <c r="H73" s="81">
        <f t="shared" si="0"/>
        <v>0</v>
      </c>
      <c r="I73" s="32"/>
      <c r="J73" s="31"/>
      <c r="K73" s="76"/>
      <c r="L73" s="33"/>
      <c r="M73" s="27"/>
      <c r="N73" s="27"/>
      <c r="O73" s="59">
        <f>IF(OR(J73=Dati!$B$4,J73=Dati!$C$4,J73=Dati!$D$4,J73=Dati!$E$4,J73=Dati!$B$5,J73=Dati!$C$5,M73=Dati!$U$12,I73=Dati!$V$20,I73=Dati!$U$17,I73=Dati!$U$18),"Nav piemērojams",IF(P73="x","Kļūda atzīmējot stadiju vai bojājumu",(((N73*100)*P73)+Q73)/100))</f>
        <v>0</v>
      </c>
      <c r="P73" s="57">
        <f>IF(COUNTIF(Dati!$S$4:$S$8,'Agronoma tabula'!D73),INDEX(Dati!$D$19:$H$29,MATCH('Agronoma tabula'!$J73,Dati!$C$19:$C$29,0),MATCH('Agronoma tabula'!$L73,Dati!$D$18:$H$18,0)),IF(COUNTIF(Dati!$T$4:$T$5,'Agronoma tabula'!D73),INDEX(Dati!$L$19:$P$29,MATCH('Agronoma tabula'!$J73,Dati!$K$19:$K$29,0),MATCH('Agronoma tabula'!$L73,Dati!$L$18:$P$18,0)),IF(COUNTIF(Dati!$U$4:$U$7,'Agronoma tabula'!D73),INDEX(Dati!$D$48:$H$58,MATCH('Agronoma tabula'!$J73,Dati!$C$48:$C$58,0),MATCH('Agronoma tabula'!$L73,Dati!$D$47:$H$47,0)),IF(COUNTIF(Dati!$V$4:$V$5,'Agronoma tabula'!D73),INDEX(Dati!$L$48:$P$58,MATCH('Agronoma tabula'!$J73,Dati!$K$48:$K$58,0),MATCH('Agronoma tabula'!$L73,Dati!$L$47:$P$47,0)),0))))</f>
        <v>0</v>
      </c>
      <c r="Q73" s="58">
        <f>IF(COUNTIF(Dati!$S$4:$S$8,'Agronoma tabula'!D73),INDEX(Dati!$D$32:$H$42,MATCH('Agronoma tabula'!$J73,Dati!$C$32:$C$42,0),MATCH('Agronoma tabula'!$L73,Dati!$D$31:$H$31,0)),IF(COUNTIF(Dati!$T$4:$T$5,'Agronoma tabula'!D73),INDEX(Dati!$L$32:$P$42,MATCH('Agronoma tabula'!$J73,Dati!$K$32:$K$42,0),MATCH('Agronoma tabula'!$L73,Dati!$L$31:$P$31,0)),IF(COUNTIF(Dati!$U$4:$U$7,'Agronoma tabula'!D73),INDEX(Dati!$D$61:$H$71,MATCH('Agronoma tabula'!$J73,Dati!$C$61:$C$71,0),MATCH('Agronoma tabula'!$L73,Dati!$D$60:$H$60,0)),IF(COUNTIF(Dati!$V$4:$V$5,'Agronoma tabula'!D73),INDEX(Dati!$L$61:$P$71,MATCH('Agronoma tabula'!$J73,Dati!$K$61:$K$71,0),MATCH('Agronoma tabula'!$L73,Dati!$L$60:$P$60,0)),0))))</f>
        <v>0</v>
      </c>
      <c r="R73" s="80"/>
    </row>
    <row r="74" spans="2:18" ht="30" customHeight="1" x14ac:dyDescent="0.2">
      <c r="B74" s="39">
        <v>52</v>
      </c>
      <c r="C74" s="43"/>
      <c r="D74" s="43"/>
      <c r="E74" s="35"/>
      <c r="F74" s="60"/>
      <c r="G74" s="60"/>
      <c r="H74" s="81">
        <f t="shared" si="0"/>
        <v>0</v>
      </c>
      <c r="I74" s="32"/>
      <c r="J74" s="31"/>
      <c r="K74" s="76"/>
      <c r="L74" s="33"/>
      <c r="M74" s="27"/>
      <c r="N74" s="27"/>
      <c r="O74" s="59">
        <f>IF(OR(J74=Dati!$B$4,J74=Dati!$C$4,J74=Dati!$D$4,J74=Dati!$E$4,J74=Dati!$B$5,J74=Dati!$C$5,M74=Dati!$U$12,I74=Dati!$V$20,I74=Dati!$U$17,I74=Dati!$U$18),"Nav piemērojams",IF(P74="x","Kļūda atzīmējot stadiju vai bojājumu",(((N74*100)*P74)+Q74)/100))</f>
        <v>0</v>
      </c>
      <c r="P74" s="57">
        <f>IF(COUNTIF(Dati!$S$4:$S$8,'Agronoma tabula'!D74),INDEX(Dati!$D$19:$H$29,MATCH('Agronoma tabula'!$J74,Dati!$C$19:$C$29,0),MATCH('Agronoma tabula'!$L74,Dati!$D$18:$H$18,0)),IF(COUNTIF(Dati!$T$4:$T$5,'Agronoma tabula'!D74),INDEX(Dati!$L$19:$P$29,MATCH('Agronoma tabula'!$J74,Dati!$K$19:$K$29,0),MATCH('Agronoma tabula'!$L74,Dati!$L$18:$P$18,0)),IF(COUNTIF(Dati!$U$4:$U$7,'Agronoma tabula'!D74),INDEX(Dati!$D$48:$H$58,MATCH('Agronoma tabula'!$J74,Dati!$C$48:$C$58,0),MATCH('Agronoma tabula'!$L74,Dati!$D$47:$H$47,0)),IF(COUNTIF(Dati!$V$4:$V$5,'Agronoma tabula'!D74),INDEX(Dati!$L$48:$P$58,MATCH('Agronoma tabula'!$J74,Dati!$K$48:$K$58,0),MATCH('Agronoma tabula'!$L74,Dati!$L$47:$P$47,0)),0))))</f>
        <v>0</v>
      </c>
      <c r="Q74" s="58">
        <f>IF(COUNTIF(Dati!$S$4:$S$8,'Agronoma tabula'!D74),INDEX(Dati!$D$32:$H$42,MATCH('Agronoma tabula'!$J74,Dati!$C$32:$C$42,0),MATCH('Agronoma tabula'!$L74,Dati!$D$31:$H$31,0)),IF(COUNTIF(Dati!$T$4:$T$5,'Agronoma tabula'!D74),INDEX(Dati!$L$32:$P$42,MATCH('Agronoma tabula'!$J74,Dati!$K$32:$K$42,0),MATCH('Agronoma tabula'!$L74,Dati!$L$31:$P$31,0)),IF(COUNTIF(Dati!$U$4:$U$7,'Agronoma tabula'!D74),INDEX(Dati!$D$61:$H$71,MATCH('Agronoma tabula'!$J74,Dati!$C$61:$C$71,0),MATCH('Agronoma tabula'!$L74,Dati!$D$60:$H$60,0)),IF(COUNTIF(Dati!$V$4:$V$5,'Agronoma tabula'!D74),INDEX(Dati!$L$61:$P$71,MATCH('Agronoma tabula'!$J74,Dati!$K$61:$K$71,0),MATCH('Agronoma tabula'!$L74,Dati!$L$60:$P$60,0)),0))))</f>
        <v>0</v>
      </c>
      <c r="R74" s="80"/>
    </row>
    <row r="75" spans="2:18" ht="30" customHeight="1" x14ac:dyDescent="0.2">
      <c r="B75" s="39">
        <v>53</v>
      </c>
      <c r="C75" s="43"/>
      <c r="D75" s="43"/>
      <c r="E75" s="35"/>
      <c r="F75" s="60"/>
      <c r="G75" s="60"/>
      <c r="H75" s="81">
        <f t="shared" si="0"/>
        <v>0</v>
      </c>
      <c r="I75" s="32"/>
      <c r="J75" s="31"/>
      <c r="K75" s="76"/>
      <c r="L75" s="33"/>
      <c r="M75" s="27"/>
      <c r="N75" s="27"/>
      <c r="O75" s="59">
        <f>IF(OR(J75=Dati!$B$4,J75=Dati!$C$4,J75=Dati!$D$4,J75=Dati!$E$4,J75=Dati!$B$5,J75=Dati!$C$5,M75=Dati!$U$12,I75=Dati!$V$20,I75=Dati!$U$17,I75=Dati!$U$18),"Nav piemērojams",IF(P75="x","Kļūda atzīmējot stadiju vai bojājumu",(((N75*100)*P75)+Q75)/100))</f>
        <v>0</v>
      </c>
      <c r="P75" s="57">
        <f>IF(COUNTIF(Dati!$S$4:$S$8,'Agronoma tabula'!D75),INDEX(Dati!$D$19:$H$29,MATCH('Agronoma tabula'!$J75,Dati!$C$19:$C$29,0),MATCH('Agronoma tabula'!$L75,Dati!$D$18:$H$18,0)),IF(COUNTIF(Dati!$T$4:$T$5,'Agronoma tabula'!D75),INDEX(Dati!$L$19:$P$29,MATCH('Agronoma tabula'!$J75,Dati!$K$19:$K$29,0),MATCH('Agronoma tabula'!$L75,Dati!$L$18:$P$18,0)),IF(COUNTIF(Dati!$U$4:$U$7,'Agronoma tabula'!D75),INDEX(Dati!$D$48:$H$58,MATCH('Agronoma tabula'!$J75,Dati!$C$48:$C$58,0),MATCH('Agronoma tabula'!$L75,Dati!$D$47:$H$47,0)),IF(COUNTIF(Dati!$V$4:$V$5,'Agronoma tabula'!D75),INDEX(Dati!$L$48:$P$58,MATCH('Agronoma tabula'!$J75,Dati!$K$48:$K$58,0),MATCH('Agronoma tabula'!$L75,Dati!$L$47:$P$47,0)),0))))</f>
        <v>0</v>
      </c>
      <c r="Q75" s="58">
        <f>IF(COUNTIF(Dati!$S$4:$S$8,'Agronoma tabula'!D75),INDEX(Dati!$D$32:$H$42,MATCH('Agronoma tabula'!$J75,Dati!$C$32:$C$42,0),MATCH('Agronoma tabula'!$L75,Dati!$D$31:$H$31,0)),IF(COUNTIF(Dati!$T$4:$T$5,'Agronoma tabula'!D75),INDEX(Dati!$L$32:$P$42,MATCH('Agronoma tabula'!$J75,Dati!$K$32:$K$42,0),MATCH('Agronoma tabula'!$L75,Dati!$L$31:$P$31,0)),IF(COUNTIF(Dati!$U$4:$U$7,'Agronoma tabula'!D75),INDEX(Dati!$D$61:$H$71,MATCH('Agronoma tabula'!$J75,Dati!$C$61:$C$71,0),MATCH('Agronoma tabula'!$L75,Dati!$D$60:$H$60,0)),IF(COUNTIF(Dati!$V$4:$V$5,'Agronoma tabula'!D75),INDEX(Dati!$L$61:$P$71,MATCH('Agronoma tabula'!$J75,Dati!$K$61:$K$71,0),MATCH('Agronoma tabula'!$L75,Dati!$L$60:$P$60,0)),0))))</f>
        <v>0</v>
      </c>
      <c r="R75" s="80"/>
    </row>
    <row r="76" spans="2:18" ht="30" customHeight="1" x14ac:dyDescent="0.2">
      <c r="B76" s="39">
        <v>54</v>
      </c>
      <c r="C76" s="43"/>
      <c r="D76" s="43"/>
      <c r="E76" s="35"/>
      <c r="F76" s="60"/>
      <c r="G76" s="60"/>
      <c r="H76" s="81">
        <f t="shared" si="0"/>
        <v>0</v>
      </c>
      <c r="I76" s="32"/>
      <c r="J76" s="31"/>
      <c r="K76" s="76"/>
      <c r="L76" s="33"/>
      <c r="M76" s="27"/>
      <c r="N76" s="27"/>
      <c r="O76" s="59">
        <f>IF(OR(J76=Dati!$B$4,J76=Dati!$C$4,J76=Dati!$D$4,J76=Dati!$E$4,J76=Dati!$B$5,J76=Dati!$C$5,M76=Dati!$U$12,I76=Dati!$V$20,I76=Dati!$U$17,I76=Dati!$U$18),"Nav piemērojams",IF(P76="x","Kļūda atzīmējot stadiju vai bojājumu",(((N76*100)*P76)+Q76)/100))</f>
        <v>0</v>
      </c>
      <c r="P76" s="57">
        <f>IF(COUNTIF(Dati!$S$4:$S$8,'Agronoma tabula'!D76),INDEX(Dati!$D$19:$H$29,MATCH('Agronoma tabula'!$J76,Dati!$C$19:$C$29,0),MATCH('Agronoma tabula'!$L76,Dati!$D$18:$H$18,0)),IF(COUNTIF(Dati!$T$4:$T$5,'Agronoma tabula'!D76),INDEX(Dati!$L$19:$P$29,MATCH('Agronoma tabula'!$J76,Dati!$K$19:$K$29,0),MATCH('Agronoma tabula'!$L76,Dati!$L$18:$P$18,0)),IF(COUNTIF(Dati!$U$4:$U$7,'Agronoma tabula'!D76),INDEX(Dati!$D$48:$H$58,MATCH('Agronoma tabula'!$J76,Dati!$C$48:$C$58,0),MATCH('Agronoma tabula'!$L76,Dati!$D$47:$H$47,0)),IF(COUNTIF(Dati!$V$4:$V$5,'Agronoma tabula'!D76),INDEX(Dati!$L$48:$P$58,MATCH('Agronoma tabula'!$J76,Dati!$K$48:$K$58,0),MATCH('Agronoma tabula'!$L76,Dati!$L$47:$P$47,0)),0))))</f>
        <v>0</v>
      </c>
      <c r="Q76" s="58">
        <f>IF(COUNTIF(Dati!$S$4:$S$8,'Agronoma tabula'!D76),INDEX(Dati!$D$32:$H$42,MATCH('Agronoma tabula'!$J76,Dati!$C$32:$C$42,0),MATCH('Agronoma tabula'!$L76,Dati!$D$31:$H$31,0)),IF(COUNTIF(Dati!$T$4:$T$5,'Agronoma tabula'!D76),INDEX(Dati!$L$32:$P$42,MATCH('Agronoma tabula'!$J76,Dati!$K$32:$K$42,0),MATCH('Agronoma tabula'!$L76,Dati!$L$31:$P$31,0)),IF(COUNTIF(Dati!$U$4:$U$7,'Agronoma tabula'!D76),INDEX(Dati!$D$61:$H$71,MATCH('Agronoma tabula'!$J76,Dati!$C$61:$C$71,0),MATCH('Agronoma tabula'!$L76,Dati!$D$60:$H$60,0)),IF(COUNTIF(Dati!$V$4:$V$5,'Agronoma tabula'!D76),INDEX(Dati!$L$61:$P$71,MATCH('Agronoma tabula'!$J76,Dati!$K$61:$K$71,0),MATCH('Agronoma tabula'!$L76,Dati!$L$60:$P$60,0)),0))))</f>
        <v>0</v>
      </c>
      <c r="R76" s="80"/>
    </row>
    <row r="77" spans="2:18" ht="30" customHeight="1" x14ac:dyDescent="0.2">
      <c r="B77" s="39">
        <v>55</v>
      </c>
      <c r="C77" s="43"/>
      <c r="D77" s="43"/>
      <c r="E77" s="35"/>
      <c r="F77" s="60"/>
      <c r="G77" s="60"/>
      <c r="H77" s="81">
        <f t="shared" si="0"/>
        <v>0</v>
      </c>
      <c r="I77" s="32"/>
      <c r="J77" s="31"/>
      <c r="K77" s="76"/>
      <c r="L77" s="33"/>
      <c r="M77" s="27"/>
      <c r="N77" s="27"/>
      <c r="O77" s="59">
        <f>IF(OR(J77=Dati!$B$4,J77=Dati!$C$4,J77=Dati!$D$4,J77=Dati!$E$4,J77=Dati!$B$5,J77=Dati!$C$5,M77=Dati!$U$12,I77=Dati!$V$20,I77=Dati!$U$17,I77=Dati!$U$18),"Nav piemērojams",IF(P77="x","Kļūda atzīmējot stadiju vai bojājumu",(((N77*100)*P77)+Q77)/100))</f>
        <v>0</v>
      </c>
      <c r="P77" s="57">
        <f>IF(COUNTIF(Dati!$S$4:$S$8,'Agronoma tabula'!D77),INDEX(Dati!$D$19:$H$29,MATCH('Agronoma tabula'!$J77,Dati!$C$19:$C$29,0),MATCH('Agronoma tabula'!$L77,Dati!$D$18:$H$18,0)),IF(COUNTIF(Dati!$T$4:$T$5,'Agronoma tabula'!D77),INDEX(Dati!$L$19:$P$29,MATCH('Agronoma tabula'!$J77,Dati!$K$19:$K$29,0),MATCH('Agronoma tabula'!$L77,Dati!$L$18:$P$18,0)),IF(COUNTIF(Dati!$U$4:$U$7,'Agronoma tabula'!D77),INDEX(Dati!$D$48:$H$58,MATCH('Agronoma tabula'!$J77,Dati!$C$48:$C$58,0),MATCH('Agronoma tabula'!$L77,Dati!$D$47:$H$47,0)),IF(COUNTIF(Dati!$V$4:$V$5,'Agronoma tabula'!D77),INDEX(Dati!$L$48:$P$58,MATCH('Agronoma tabula'!$J77,Dati!$K$48:$K$58,0),MATCH('Agronoma tabula'!$L77,Dati!$L$47:$P$47,0)),0))))</f>
        <v>0</v>
      </c>
      <c r="Q77" s="58">
        <f>IF(COUNTIF(Dati!$S$4:$S$8,'Agronoma tabula'!D77),INDEX(Dati!$D$32:$H$42,MATCH('Agronoma tabula'!$J77,Dati!$C$32:$C$42,0),MATCH('Agronoma tabula'!$L77,Dati!$D$31:$H$31,0)),IF(COUNTIF(Dati!$T$4:$T$5,'Agronoma tabula'!D77),INDEX(Dati!$L$32:$P$42,MATCH('Agronoma tabula'!$J77,Dati!$K$32:$K$42,0),MATCH('Agronoma tabula'!$L77,Dati!$L$31:$P$31,0)),IF(COUNTIF(Dati!$U$4:$U$7,'Agronoma tabula'!D77),INDEX(Dati!$D$61:$H$71,MATCH('Agronoma tabula'!$J77,Dati!$C$61:$C$71,0),MATCH('Agronoma tabula'!$L77,Dati!$D$60:$H$60,0)),IF(COUNTIF(Dati!$V$4:$V$5,'Agronoma tabula'!D77),INDEX(Dati!$L$61:$P$71,MATCH('Agronoma tabula'!$J77,Dati!$K$61:$K$71,0),MATCH('Agronoma tabula'!$L77,Dati!$L$60:$P$60,0)),0))))</f>
        <v>0</v>
      </c>
      <c r="R77" s="80"/>
    </row>
    <row r="78" spans="2:18" ht="30" customHeight="1" x14ac:dyDescent="0.2">
      <c r="B78" s="39">
        <v>56</v>
      </c>
      <c r="C78" s="43"/>
      <c r="D78" s="43"/>
      <c r="E78" s="35"/>
      <c r="F78" s="60"/>
      <c r="G78" s="60"/>
      <c r="H78" s="81">
        <f t="shared" si="0"/>
        <v>0</v>
      </c>
      <c r="I78" s="32"/>
      <c r="J78" s="31"/>
      <c r="K78" s="76"/>
      <c r="L78" s="33"/>
      <c r="M78" s="27"/>
      <c r="N78" s="27"/>
      <c r="O78" s="59">
        <f>IF(OR(J78=Dati!$B$4,J78=Dati!$C$4,J78=Dati!$D$4,J78=Dati!$E$4,J78=Dati!$B$5,J78=Dati!$C$5,M78=Dati!$U$12,I78=Dati!$V$20,I78=Dati!$U$17,I78=Dati!$U$18),"Nav piemērojams",IF(P78="x","Kļūda atzīmējot stadiju vai bojājumu",(((N78*100)*P78)+Q78)/100))</f>
        <v>0</v>
      </c>
      <c r="P78" s="57">
        <f>IF(COUNTIF(Dati!$S$4:$S$8,'Agronoma tabula'!D78),INDEX(Dati!$D$19:$H$29,MATCH('Agronoma tabula'!$J78,Dati!$C$19:$C$29,0),MATCH('Agronoma tabula'!$L78,Dati!$D$18:$H$18,0)),IF(COUNTIF(Dati!$T$4:$T$5,'Agronoma tabula'!D78),INDEX(Dati!$L$19:$P$29,MATCH('Agronoma tabula'!$J78,Dati!$K$19:$K$29,0),MATCH('Agronoma tabula'!$L78,Dati!$L$18:$P$18,0)),IF(COUNTIF(Dati!$U$4:$U$7,'Agronoma tabula'!D78),INDEX(Dati!$D$48:$H$58,MATCH('Agronoma tabula'!$J78,Dati!$C$48:$C$58,0),MATCH('Agronoma tabula'!$L78,Dati!$D$47:$H$47,0)),IF(COUNTIF(Dati!$V$4:$V$5,'Agronoma tabula'!D78),INDEX(Dati!$L$48:$P$58,MATCH('Agronoma tabula'!$J78,Dati!$K$48:$K$58,0),MATCH('Agronoma tabula'!$L78,Dati!$L$47:$P$47,0)),0))))</f>
        <v>0</v>
      </c>
      <c r="Q78" s="58">
        <f>IF(COUNTIF(Dati!$S$4:$S$8,'Agronoma tabula'!D78),INDEX(Dati!$D$32:$H$42,MATCH('Agronoma tabula'!$J78,Dati!$C$32:$C$42,0),MATCH('Agronoma tabula'!$L78,Dati!$D$31:$H$31,0)),IF(COUNTIF(Dati!$T$4:$T$5,'Agronoma tabula'!D78),INDEX(Dati!$L$32:$P$42,MATCH('Agronoma tabula'!$J78,Dati!$K$32:$K$42,0),MATCH('Agronoma tabula'!$L78,Dati!$L$31:$P$31,0)),IF(COUNTIF(Dati!$U$4:$U$7,'Agronoma tabula'!D78),INDEX(Dati!$D$61:$H$71,MATCH('Agronoma tabula'!$J78,Dati!$C$61:$C$71,0),MATCH('Agronoma tabula'!$L78,Dati!$D$60:$H$60,0)),IF(COUNTIF(Dati!$V$4:$V$5,'Agronoma tabula'!D78),INDEX(Dati!$L$61:$P$71,MATCH('Agronoma tabula'!$J78,Dati!$K$61:$K$71,0),MATCH('Agronoma tabula'!$L78,Dati!$L$60:$P$60,0)),0))))</f>
        <v>0</v>
      </c>
      <c r="R78" s="80"/>
    </row>
    <row r="79" spans="2:18" ht="30" customHeight="1" x14ac:dyDescent="0.2">
      <c r="B79" s="39">
        <v>57</v>
      </c>
      <c r="C79" s="43"/>
      <c r="D79" s="43"/>
      <c r="E79" s="35"/>
      <c r="F79" s="60"/>
      <c r="G79" s="60"/>
      <c r="H79" s="81">
        <f t="shared" si="0"/>
        <v>0</v>
      </c>
      <c r="I79" s="32"/>
      <c r="J79" s="31"/>
      <c r="K79" s="76"/>
      <c r="L79" s="33"/>
      <c r="M79" s="27"/>
      <c r="N79" s="27"/>
      <c r="O79" s="59">
        <f>IF(OR(J79=Dati!$B$4,J79=Dati!$C$4,J79=Dati!$D$4,J79=Dati!$E$4,J79=Dati!$B$5,J79=Dati!$C$5,M79=Dati!$U$12,I79=Dati!$V$20,I79=Dati!$U$17,I79=Dati!$U$18),"Nav piemērojams",IF(P79="x","Kļūda atzīmējot stadiju vai bojājumu",(((N79*100)*P79)+Q79)/100))</f>
        <v>0</v>
      </c>
      <c r="P79" s="57">
        <f>IF(COUNTIF(Dati!$S$4:$S$8,'Agronoma tabula'!D79),INDEX(Dati!$D$19:$H$29,MATCH('Agronoma tabula'!$J79,Dati!$C$19:$C$29,0),MATCH('Agronoma tabula'!$L79,Dati!$D$18:$H$18,0)),IF(COUNTIF(Dati!$T$4:$T$5,'Agronoma tabula'!D79),INDEX(Dati!$L$19:$P$29,MATCH('Agronoma tabula'!$J79,Dati!$K$19:$K$29,0),MATCH('Agronoma tabula'!$L79,Dati!$L$18:$P$18,0)),IF(COUNTIF(Dati!$U$4:$U$7,'Agronoma tabula'!D79),INDEX(Dati!$D$48:$H$58,MATCH('Agronoma tabula'!$J79,Dati!$C$48:$C$58,0),MATCH('Agronoma tabula'!$L79,Dati!$D$47:$H$47,0)),IF(COUNTIF(Dati!$V$4:$V$5,'Agronoma tabula'!D79),INDEX(Dati!$L$48:$P$58,MATCH('Agronoma tabula'!$J79,Dati!$K$48:$K$58,0),MATCH('Agronoma tabula'!$L79,Dati!$L$47:$P$47,0)),0))))</f>
        <v>0</v>
      </c>
      <c r="Q79" s="58">
        <f>IF(COUNTIF(Dati!$S$4:$S$8,'Agronoma tabula'!D79),INDEX(Dati!$D$32:$H$42,MATCH('Agronoma tabula'!$J79,Dati!$C$32:$C$42,0),MATCH('Agronoma tabula'!$L79,Dati!$D$31:$H$31,0)),IF(COUNTIF(Dati!$T$4:$T$5,'Agronoma tabula'!D79),INDEX(Dati!$L$32:$P$42,MATCH('Agronoma tabula'!$J79,Dati!$K$32:$K$42,0),MATCH('Agronoma tabula'!$L79,Dati!$L$31:$P$31,0)),IF(COUNTIF(Dati!$U$4:$U$7,'Agronoma tabula'!D79),INDEX(Dati!$D$61:$H$71,MATCH('Agronoma tabula'!$J79,Dati!$C$61:$C$71,0),MATCH('Agronoma tabula'!$L79,Dati!$D$60:$H$60,0)),IF(COUNTIF(Dati!$V$4:$V$5,'Agronoma tabula'!D79),INDEX(Dati!$L$61:$P$71,MATCH('Agronoma tabula'!$J79,Dati!$K$61:$K$71,0),MATCH('Agronoma tabula'!$L79,Dati!$L$60:$P$60,0)),0))))</f>
        <v>0</v>
      </c>
      <c r="R79" s="80"/>
    </row>
    <row r="80" spans="2:18" ht="30" customHeight="1" x14ac:dyDescent="0.2">
      <c r="B80" s="39">
        <v>58</v>
      </c>
      <c r="C80" s="43"/>
      <c r="D80" s="43"/>
      <c r="E80" s="35"/>
      <c r="F80" s="60"/>
      <c r="G80" s="60"/>
      <c r="H80" s="81">
        <f t="shared" si="0"/>
        <v>0</v>
      </c>
      <c r="I80" s="32"/>
      <c r="J80" s="31"/>
      <c r="K80" s="76"/>
      <c r="L80" s="33"/>
      <c r="M80" s="27"/>
      <c r="N80" s="27"/>
      <c r="O80" s="59">
        <f>IF(OR(J80=Dati!$B$4,J80=Dati!$C$4,J80=Dati!$D$4,J80=Dati!$E$4,J80=Dati!$B$5,J80=Dati!$C$5,M80=Dati!$U$12,I80=Dati!$V$20,I80=Dati!$U$17,I80=Dati!$U$18),"Nav piemērojams",IF(P80="x","Kļūda atzīmējot stadiju vai bojājumu",(((N80*100)*P80)+Q80)/100))</f>
        <v>0</v>
      </c>
      <c r="P80" s="57">
        <f>IF(COUNTIF(Dati!$S$4:$S$8,'Agronoma tabula'!D80),INDEX(Dati!$D$19:$H$29,MATCH('Agronoma tabula'!$J80,Dati!$C$19:$C$29,0),MATCH('Agronoma tabula'!$L80,Dati!$D$18:$H$18,0)),IF(COUNTIF(Dati!$T$4:$T$5,'Agronoma tabula'!D80),INDEX(Dati!$L$19:$P$29,MATCH('Agronoma tabula'!$J80,Dati!$K$19:$K$29,0),MATCH('Agronoma tabula'!$L80,Dati!$L$18:$P$18,0)),IF(COUNTIF(Dati!$U$4:$U$7,'Agronoma tabula'!D80),INDEX(Dati!$D$48:$H$58,MATCH('Agronoma tabula'!$J80,Dati!$C$48:$C$58,0),MATCH('Agronoma tabula'!$L80,Dati!$D$47:$H$47,0)),IF(COUNTIF(Dati!$V$4:$V$5,'Agronoma tabula'!D80),INDEX(Dati!$L$48:$P$58,MATCH('Agronoma tabula'!$J80,Dati!$K$48:$K$58,0),MATCH('Agronoma tabula'!$L80,Dati!$L$47:$P$47,0)),0))))</f>
        <v>0</v>
      </c>
      <c r="Q80" s="58">
        <f>IF(COUNTIF(Dati!$S$4:$S$8,'Agronoma tabula'!D80),INDEX(Dati!$D$32:$H$42,MATCH('Agronoma tabula'!$J80,Dati!$C$32:$C$42,0),MATCH('Agronoma tabula'!$L80,Dati!$D$31:$H$31,0)),IF(COUNTIF(Dati!$T$4:$T$5,'Agronoma tabula'!D80),INDEX(Dati!$L$32:$P$42,MATCH('Agronoma tabula'!$J80,Dati!$K$32:$K$42,0),MATCH('Agronoma tabula'!$L80,Dati!$L$31:$P$31,0)),IF(COUNTIF(Dati!$U$4:$U$7,'Agronoma tabula'!D80),INDEX(Dati!$D$61:$H$71,MATCH('Agronoma tabula'!$J80,Dati!$C$61:$C$71,0),MATCH('Agronoma tabula'!$L80,Dati!$D$60:$H$60,0)),IF(COUNTIF(Dati!$V$4:$V$5,'Agronoma tabula'!D80),INDEX(Dati!$L$61:$P$71,MATCH('Agronoma tabula'!$J80,Dati!$K$61:$K$71,0),MATCH('Agronoma tabula'!$L80,Dati!$L$60:$P$60,0)),0))))</f>
        <v>0</v>
      </c>
      <c r="R80" s="80"/>
    </row>
    <row r="81" spans="2:18" ht="30" customHeight="1" x14ac:dyDescent="0.2">
      <c r="B81" s="39">
        <v>59</v>
      </c>
      <c r="C81" s="43"/>
      <c r="D81" s="43"/>
      <c r="E81" s="35"/>
      <c r="F81" s="60"/>
      <c r="G81" s="60"/>
      <c r="H81" s="81">
        <f t="shared" si="0"/>
        <v>0</v>
      </c>
      <c r="I81" s="32"/>
      <c r="J81" s="31"/>
      <c r="K81" s="76"/>
      <c r="L81" s="33"/>
      <c r="M81" s="27"/>
      <c r="N81" s="27"/>
      <c r="O81" s="59">
        <f>IF(OR(J81=Dati!$B$4,J81=Dati!$C$4,J81=Dati!$D$4,J81=Dati!$E$4,J81=Dati!$B$5,J81=Dati!$C$5,M81=Dati!$U$12,I81=Dati!$V$20,I81=Dati!$U$17,I81=Dati!$U$18),"Nav piemērojams",IF(P81="x","Kļūda atzīmējot stadiju vai bojājumu",(((N81*100)*P81)+Q81)/100))</f>
        <v>0</v>
      </c>
      <c r="P81" s="57">
        <f>IF(COUNTIF(Dati!$S$4:$S$8,'Agronoma tabula'!D81),INDEX(Dati!$D$19:$H$29,MATCH('Agronoma tabula'!$J81,Dati!$C$19:$C$29,0),MATCH('Agronoma tabula'!$L81,Dati!$D$18:$H$18,0)),IF(COUNTIF(Dati!$T$4:$T$5,'Agronoma tabula'!D81),INDEX(Dati!$L$19:$P$29,MATCH('Agronoma tabula'!$J81,Dati!$K$19:$K$29,0),MATCH('Agronoma tabula'!$L81,Dati!$L$18:$P$18,0)),IF(COUNTIF(Dati!$U$4:$U$7,'Agronoma tabula'!D81),INDEX(Dati!$D$48:$H$58,MATCH('Agronoma tabula'!$J81,Dati!$C$48:$C$58,0),MATCH('Agronoma tabula'!$L81,Dati!$D$47:$H$47,0)),IF(COUNTIF(Dati!$V$4:$V$5,'Agronoma tabula'!D81),INDEX(Dati!$L$48:$P$58,MATCH('Agronoma tabula'!$J81,Dati!$K$48:$K$58,0),MATCH('Agronoma tabula'!$L81,Dati!$L$47:$P$47,0)),0))))</f>
        <v>0</v>
      </c>
      <c r="Q81" s="58">
        <f>IF(COUNTIF(Dati!$S$4:$S$8,'Agronoma tabula'!D81),INDEX(Dati!$D$32:$H$42,MATCH('Agronoma tabula'!$J81,Dati!$C$32:$C$42,0),MATCH('Agronoma tabula'!$L81,Dati!$D$31:$H$31,0)),IF(COUNTIF(Dati!$T$4:$T$5,'Agronoma tabula'!D81),INDEX(Dati!$L$32:$P$42,MATCH('Agronoma tabula'!$J81,Dati!$K$32:$K$42,0),MATCH('Agronoma tabula'!$L81,Dati!$L$31:$P$31,0)),IF(COUNTIF(Dati!$U$4:$U$7,'Agronoma tabula'!D81),INDEX(Dati!$D$61:$H$71,MATCH('Agronoma tabula'!$J81,Dati!$C$61:$C$71,0),MATCH('Agronoma tabula'!$L81,Dati!$D$60:$H$60,0)),IF(COUNTIF(Dati!$V$4:$V$5,'Agronoma tabula'!D81),INDEX(Dati!$L$61:$P$71,MATCH('Agronoma tabula'!$J81,Dati!$K$61:$K$71,0),MATCH('Agronoma tabula'!$L81,Dati!$L$60:$P$60,0)),0))))</f>
        <v>0</v>
      </c>
      <c r="R81" s="80"/>
    </row>
    <row r="82" spans="2:18" ht="30" customHeight="1" x14ac:dyDescent="0.2">
      <c r="B82" s="39">
        <v>60</v>
      </c>
      <c r="C82" s="43"/>
      <c r="D82" s="43"/>
      <c r="E82" s="35"/>
      <c r="F82" s="60"/>
      <c r="G82" s="60"/>
      <c r="H82" s="81">
        <f t="shared" si="0"/>
        <v>0</v>
      </c>
      <c r="I82" s="32"/>
      <c r="J82" s="31"/>
      <c r="K82" s="76"/>
      <c r="L82" s="33"/>
      <c r="M82" s="27"/>
      <c r="N82" s="27"/>
      <c r="O82" s="59">
        <f>IF(OR(J82=Dati!$B$4,J82=Dati!$C$4,J82=Dati!$D$4,J82=Dati!$E$4,J82=Dati!$B$5,J82=Dati!$C$5,M82=Dati!$U$12,I82=Dati!$V$20,I82=Dati!$U$17,I82=Dati!$U$18),"Nav piemērojams",IF(P82="x","Kļūda atzīmējot stadiju vai bojājumu",(((N82*100)*P82)+Q82)/100))</f>
        <v>0</v>
      </c>
      <c r="P82" s="57">
        <f>IF(COUNTIF(Dati!$S$4:$S$8,'Agronoma tabula'!D82),INDEX(Dati!$D$19:$H$29,MATCH('Agronoma tabula'!$J82,Dati!$C$19:$C$29,0),MATCH('Agronoma tabula'!$L82,Dati!$D$18:$H$18,0)),IF(COUNTIF(Dati!$T$4:$T$5,'Agronoma tabula'!D82),INDEX(Dati!$L$19:$P$29,MATCH('Agronoma tabula'!$J82,Dati!$K$19:$K$29,0),MATCH('Agronoma tabula'!$L82,Dati!$L$18:$P$18,0)),IF(COUNTIF(Dati!$U$4:$U$7,'Agronoma tabula'!D82),INDEX(Dati!$D$48:$H$58,MATCH('Agronoma tabula'!$J82,Dati!$C$48:$C$58,0),MATCH('Agronoma tabula'!$L82,Dati!$D$47:$H$47,0)),IF(COUNTIF(Dati!$V$4:$V$5,'Agronoma tabula'!D82),INDEX(Dati!$L$48:$P$58,MATCH('Agronoma tabula'!$J82,Dati!$K$48:$K$58,0),MATCH('Agronoma tabula'!$L82,Dati!$L$47:$P$47,0)),0))))</f>
        <v>0</v>
      </c>
      <c r="Q82" s="58">
        <f>IF(COUNTIF(Dati!$S$4:$S$8,'Agronoma tabula'!D82),INDEX(Dati!$D$32:$H$42,MATCH('Agronoma tabula'!$J82,Dati!$C$32:$C$42,0),MATCH('Agronoma tabula'!$L82,Dati!$D$31:$H$31,0)),IF(COUNTIF(Dati!$T$4:$T$5,'Agronoma tabula'!D82),INDEX(Dati!$L$32:$P$42,MATCH('Agronoma tabula'!$J82,Dati!$K$32:$K$42,0),MATCH('Agronoma tabula'!$L82,Dati!$L$31:$P$31,0)),IF(COUNTIF(Dati!$U$4:$U$7,'Agronoma tabula'!D82),INDEX(Dati!$D$61:$H$71,MATCH('Agronoma tabula'!$J82,Dati!$C$61:$C$71,0),MATCH('Agronoma tabula'!$L82,Dati!$D$60:$H$60,0)),IF(COUNTIF(Dati!$V$4:$V$5,'Agronoma tabula'!D82),INDEX(Dati!$L$61:$P$71,MATCH('Agronoma tabula'!$J82,Dati!$K$61:$K$71,0),MATCH('Agronoma tabula'!$L82,Dati!$L$60:$P$60,0)),0))))</f>
        <v>0</v>
      </c>
      <c r="R82" s="80"/>
    </row>
    <row r="83" spans="2:18" ht="30" customHeight="1" x14ac:dyDescent="0.2">
      <c r="B83" s="39">
        <v>61</v>
      </c>
      <c r="C83" s="43"/>
      <c r="D83" s="43"/>
      <c r="E83" s="35"/>
      <c r="F83" s="60"/>
      <c r="G83" s="60"/>
      <c r="H83" s="81">
        <f t="shared" si="0"/>
        <v>0</v>
      </c>
      <c r="I83" s="32"/>
      <c r="J83" s="31"/>
      <c r="K83" s="76"/>
      <c r="L83" s="33"/>
      <c r="M83" s="27"/>
      <c r="N83" s="27"/>
      <c r="O83" s="59">
        <f>IF(OR(J83=Dati!$B$4,J83=Dati!$C$4,J83=Dati!$D$4,J83=Dati!$E$4,J83=Dati!$B$5,J83=Dati!$C$5,M83=Dati!$U$12,I83=Dati!$V$20,I83=Dati!$U$17,I83=Dati!$U$18),"Nav piemērojams",IF(P83="x","Kļūda atzīmējot stadiju vai bojājumu",(((N83*100)*P83)+Q83)/100))</f>
        <v>0</v>
      </c>
      <c r="P83" s="57">
        <f>IF(COUNTIF(Dati!$S$4:$S$8,'Agronoma tabula'!D83),INDEX(Dati!$D$19:$H$29,MATCH('Agronoma tabula'!$J83,Dati!$C$19:$C$29,0),MATCH('Agronoma tabula'!$L83,Dati!$D$18:$H$18,0)),IF(COUNTIF(Dati!$T$4:$T$5,'Agronoma tabula'!D83),INDEX(Dati!$L$19:$P$29,MATCH('Agronoma tabula'!$J83,Dati!$K$19:$K$29,0),MATCH('Agronoma tabula'!$L83,Dati!$L$18:$P$18,0)),IF(COUNTIF(Dati!$U$4:$U$7,'Agronoma tabula'!D83),INDEX(Dati!$D$48:$H$58,MATCH('Agronoma tabula'!$J83,Dati!$C$48:$C$58,0),MATCH('Agronoma tabula'!$L83,Dati!$D$47:$H$47,0)),IF(COUNTIF(Dati!$V$4:$V$5,'Agronoma tabula'!D83),INDEX(Dati!$L$48:$P$58,MATCH('Agronoma tabula'!$J83,Dati!$K$48:$K$58,0),MATCH('Agronoma tabula'!$L83,Dati!$L$47:$P$47,0)),0))))</f>
        <v>0</v>
      </c>
      <c r="Q83" s="58">
        <f>IF(COUNTIF(Dati!$S$4:$S$8,'Agronoma tabula'!D83),INDEX(Dati!$D$32:$H$42,MATCH('Agronoma tabula'!$J83,Dati!$C$32:$C$42,0),MATCH('Agronoma tabula'!$L83,Dati!$D$31:$H$31,0)),IF(COUNTIF(Dati!$T$4:$T$5,'Agronoma tabula'!D83),INDEX(Dati!$L$32:$P$42,MATCH('Agronoma tabula'!$J83,Dati!$K$32:$K$42,0),MATCH('Agronoma tabula'!$L83,Dati!$L$31:$P$31,0)),IF(COUNTIF(Dati!$U$4:$U$7,'Agronoma tabula'!D83),INDEX(Dati!$D$61:$H$71,MATCH('Agronoma tabula'!$J83,Dati!$C$61:$C$71,0),MATCH('Agronoma tabula'!$L83,Dati!$D$60:$H$60,0)),IF(COUNTIF(Dati!$V$4:$V$5,'Agronoma tabula'!D83),INDEX(Dati!$L$61:$P$71,MATCH('Agronoma tabula'!$J83,Dati!$K$61:$K$71,0),MATCH('Agronoma tabula'!$L83,Dati!$L$60:$P$60,0)),0))))</f>
        <v>0</v>
      </c>
      <c r="R83" s="80"/>
    </row>
    <row r="84" spans="2:18" ht="30" customHeight="1" x14ac:dyDescent="0.2">
      <c r="B84" s="39">
        <v>62</v>
      </c>
      <c r="C84" s="43"/>
      <c r="D84" s="43"/>
      <c r="E84" s="35"/>
      <c r="F84" s="60"/>
      <c r="G84" s="60"/>
      <c r="H84" s="81">
        <f t="shared" si="0"/>
        <v>0</v>
      </c>
      <c r="I84" s="32"/>
      <c r="J84" s="31"/>
      <c r="K84" s="76"/>
      <c r="L84" s="33"/>
      <c r="M84" s="27"/>
      <c r="N84" s="27"/>
      <c r="O84" s="59">
        <f>IF(OR(J84=Dati!$B$4,J84=Dati!$C$4,J84=Dati!$D$4,J84=Dati!$E$4,J84=Dati!$B$5,J84=Dati!$C$5,M84=Dati!$U$12,I84=Dati!$V$20,I84=Dati!$U$17,I84=Dati!$U$18),"Nav piemērojams",IF(P84="x","Kļūda atzīmējot stadiju vai bojājumu",(((N84*100)*P84)+Q84)/100))</f>
        <v>0</v>
      </c>
      <c r="P84" s="57">
        <f>IF(COUNTIF(Dati!$S$4:$S$8,'Agronoma tabula'!D84),INDEX(Dati!$D$19:$H$29,MATCH('Agronoma tabula'!$J84,Dati!$C$19:$C$29,0),MATCH('Agronoma tabula'!$L84,Dati!$D$18:$H$18,0)),IF(COUNTIF(Dati!$T$4:$T$5,'Agronoma tabula'!D84),INDEX(Dati!$L$19:$P$29,MATCH('Agronoma tabula'!$J84,Dati!$K$19:$K$29,0),MATCH('Agronoma tabula'!$L84,Dati!$L$18:$P$18,0)),IF(COUNTIF(Dati!$U$4:$U$7,'Agronoma tabula'!D84),INDEX(Dati!$D$48:$H$58,MATCH('Agronoma tabula'!$J84,Dati!$C$48:$C$58,0),MATCH('Agronoma tabula'!$L84,Dati!$D$47:$H$47,0)),IF(COUNTIF(Dati!$V$4:$V$5,'Agronoma tabula'!D84),INDEX(Dati!$L$48:$P$58,MATCH('Agronoma tabula'!$J84,Dati!$K$48:$K$58,0),MATCH('Agronoma tabula'!$L84,Dati!$L$47:$P$47,0)),0))))</f>
        <v>0</v>
      </c>
      <c r="Q84" s="58">
        <f>IF(COUNTIF(Dati!$S$4:$S$8,'Agronoma tabula'!D84),INDEX(Dati!$D$32:$H$42,MATCH('Agronoma tabula'!$J84,Dati!$C$32:$C$42,0),MATCH('Agronoma tabula'!$L84,Dati!$D$31:$H$31,0)),IF(COUNTIF(Dati!$T$4:$T$5,'Agronoma tabula'!D84),INDEX(Dati!$L$32:$P$42,MATCH('Agronoma tabula'!$J84,Dati!$K$32:$K$42,0),MATCH('Agronoma tabula'!$L84,Dati!$L$31:$P$31,0)),IF(COUNTIF(Dati!$U$4:$U$7,'Agronoma tabula'!D84),INDEX(Dati!$D$61:$H$71,MATCH('Agronoma tabula'!$J84,Dati!$C$61:$C$71,0),MATCH('Agronoma tabula'!$L84,Dati!$D$60:$H$60,0)),IF(COUNTIF(Dati!$V$4:$V$5,'Agronoma tabula'!D84),INDEX(Dati!$L$61:$P$71,MATCH('Agronoma tabula'!$J84,Dati!$K$61:$K$71,0),MATCH('Agronoma tabula'!$L84,Dati!$L$60:$P$60,0)),0))))</f>
        <v>0</v>
      </c>
      <c r="R84" s="80"/>
    </row>
    <row r="85" spans="2:18" ht="30" customHeight="1" x14ac:dyDescent="0.2">
      <c r="B85" s="39">
        <v>63</v>
      </c>
      <c r="C85" s="43"/>
      <c r="D85" s="43"/>
      <c r="E85" s="35"/>
      <c r="F85" s="60"/>
      <c r="G85" s="60"/>
      <c r="H85" s="81">
        <f t="shared" si="0"/>
        <v>0</v>
      </c>
      <c r="I85" s="32"/>
      <c r="J85" s="31"/>
      <c r="K85" s="76"/>
      <c r="L85" s="33"/>
      <c r="M85" s="27"/>
      <c r="N85" s="27"/>
      <c r="O85" s="59">
        <f>IF(OR(J85=Dati!$B$4,J85=Dati!$C$4,J85=Dati!$D$4,J85=Dati!$E$4,J85=Dati!$B$5,J85=Dati!$C$5,M85=Dati!$U$12,I85=Dati!$V$20,I85=Dati!$U$17,I85=Dati!$U$18),"Nav piemērojams",IF(P85="x","Kļūda atzīmējot stadiju vai bojājumu",(((N85*100)*P85)+Q85)/100))</f>
        <v>0</v>
      </c>
      <c r="P85" s="57">
        <f>IF(COUNTIF(Dati!$S$4:$S$8,'Agronoma tabula'!D85),INDEX(Dati!$D$19:$H$29,MATCH('Agronoma tabula'!$J85,Dati!$C$19:$C$29,0),MATCH('Agronoma tabula'!$L85,Dati!$D$18:$H$18,0)),IF(COUNTIF(Dati!$T$4:$T$5,'Agronoma tabula'!D85),INDEX(Dati!$L$19:$P$29,MATCH('Agronoma tabula'!$J85,Dati!$K$19:$K$29,0),MATCH('Agronoma tabula'!$L85,Dati!$L$18:$P$18,0)),IF(COUNTIF(Dati!$U$4:$U$7,'Agronoma tabula'!D85),INDEX(Dati!$D$48:$H$58,MATCH('Agronoma tabula'!$J85,Dati!$C$48:$C$58,0),MATCH('Agronoma tabula'!$L85,Dati!$D$47:$H$47,0)),IF(COUNTIF(Dati!$V$4:$V$5,'Agronoma tabula'!D85),INDEX(Dati!$L$48:$P$58,MATCH('Agronoma tabula'!$J85,Dati!$K$48:$K$58,0),MATCH('Agronoma tabula'!$L85,Dati!$L$47:$P$47,0)),0))))</f>
        <v>0</v>
      </c>
      <c r="Q85" s="58">
        <f>IF(COUNTIF(Dati!$S$4:$S$8,'Agronoma tabula'!D85),INDEX(Dati!$D$32:$H$42,MATCH('Agronoma tabula'!$J85,Dati!$C$32:$C$42,0),MATCH('Agronoma tabula'!$L85,Dati!$D$31:$H$31,0)),IF(COUNTIF(Dati!$T$4:$T$5,'Agronoma tabula'!D85),INDEX(Dati!$L$32:$P$42,MATCH('Agronoma tabula'!$J85,Dati!$K$32:$K$42,0),MATCH('Agronoma tabula'!$L85,Dati!$L$31:$P$31,0)),IF(COUNTIF(Dati!$U$4:$U$7,'Agronoma tabula'!D85),INDEX(Dati!$D$61:$H$71,MATCH('Agronoma tabula'!$J85,Dati!$C$61:$C$71,0),MATCH('Agronoma tabula'!$L85,Dati!$D$60:$H$60,0)),IF(COUNTIF(Dati!$V$4:$V$5,'Agronoma tabula'!D85),INDEX(Dati!$L$61:$P$71,MATCH('Agronoma tabula'!$J85,Dati!$K$61:$K$71,0),MATCH('Agronoma tabula'!$L85,Dati!$L$60:$P$60,0)),0))))</f>
        <v>0</v>
      </c>
      <c r="R85" s="80"/>
    </row>
    <row r="86" spans="2:18" ht="30" customHeight="1" x14ac:dyDescent="0.2">
      <c r="B86" s="39">
        <v>64</v>
      </c>
      <c r="C86" s="43"/>
      <c r="D86" s="43"/>
      <c r="E86" s="35"/>
      <c r="F86" s="60"/>
      <c r="G86" s="60"/>
      <c r="H86" s="81">
        <f t="shared" si="0"/>
        <v>0</v>
      </c>
      <c r="I86" s="32"/>
      <c r="J86" s="31"/>
      <c r="K86" s="76"/>
      <c r="L86" s="33"/>
      <c r="M86" s="27"/>
      <c r="N86" s="27"/>
      <c r="O86" s="59">
        <f>IF(OR(J86=Dati!$B$4,J86=Dati!$C$4,J86=Dati!$D$4,J86=Dati!$E$4,J86=Dati!$B$5,J86=Dati!$C$5,M86=Dati!$U$12,I86=Dati!$V$20,I86=Dati!$U$17,I86=Dati!$U$18),"Nav piemērojams",IF(P86="x","Kļūda atzīmējot stadiju vai bojājumu",(((N86*100)*P86)+Q86)/100))</f>
        <v>0</v>
      </c>
      <c r="P86" s="57">
        <f>IF(COUNTIF(Dati!$S$4:$S$8,'Agronoma tabula'!D86),INDEX(Dati!$D$19:$H$29,MATCH('Agronoma tabula'!$J86,Dati!$C$19:$C$29,0),MATCH('Agronoma tabula'!$L86,Dati!$D$18:$H$18,0)),IF(COUNTIF(Dati!$T$4:$T$5,'Agronoma tabula'!D86),INDEX(Dati!$L$19:$P$29,MATCH('Agronoma tabula'!$J86,Dati!$K$19:$K$29,0),MATCH('Agronoma tabula'!$L86,Dati!$L$18:$P$18,0)),IF(COUNTIF(Dati!$U$4:$U$7,'Agronoma tabula'!D86),INDEX(Dati!$D$48:$H$58,MATCH('Agronoma tabula'!$J86,Dati!$C$48:$C$58,0),MATCH('Agronoma tabula'!$L86,Dati!$D$47:$H$47,0)),IF(COUNTIF(Dati!$V$4:$V$5,'Agronoma tabula'!D86),INDEX(Dati!$L$48:$P$58,MATCH('Agronoma tabula'!$J86,Dati!$K$48:$K$58,0),MATCH('Agronoma tabula'!$L86,Dati!$L$47:$P$47,0)),0))))</f>
        <v>0</v>
      </c>
      <c r="Q86" s="58">
        <f>IF(COUNTIF(Dati!$S$4:$S$8,'Agronoma tabula'!D86),INDEX(Dati!$D$32:$H$42,MATCH('Agronoma tabula'!$J86,Dati!$C$32:$C$42,0),MATCH('Agronoma tabula'!$L86,Dati!$D$31:$H$31,0)),IF(COUNTIF(Dati!$T$4:$T$5,'Agronoma tabula'!D86),INDEX(Dati!$L$32:$P$42,MATCH('Agronoma tabula'!$J86,Dati!$K$32:$K$42,0),MATCH('Agronoma tabula'!$L86,Dati!$L$31:$P$31,0)),IF(COUNTIF(Dati!$U$4:$U$7,'Agronoma tabula'!D86),INDEX(Dati!$D$61:$H$71,MATCH('Agronoma tabula'!$J86,Dati!$C$61:$C$71,0),MATCH('Agronoma tabula'!$L86,Dati!$D$60:$H$60,0)),IF(COUNTIF(Dati!$V$4:$V$5,'Agronoma tabula'!D86),INDEX(Dati!$L$61:$P$71,MATCH('Agronoma tabula'!$J86,Dati!$K$61:$K$71,0),MATCH('Agronoma tabula'!$L86,Dati!$L$60:$P$60,0)),0))))</f>
        <v>0</v>
      </c>
      <c r="R86" s="80"/>
    </row>
    <row r="87" spans="2:18" ht="30" customHeight="1" x14ac:dyDescent="0.2">
      <c r="B87" s="39">
        <v>65</v>
      </c>
      <c r="C87" s="43"/>
      <c r="D87" s="43"/>
      <c r="E87" s="35"/>
      <c r="F87" s="60"/>
      <c r="G87" s="60"/>
      <c r="H87" s="81">
        <f t="shared" si="0"/>
        <v>0</v>
      </c>
      <c r="I87" s="32"/>
      <c r="J87" s="31"/>
      <c r="K87" s="76"/>
      <c r="L87" s="33"/>
      <c r="M87" s="27"/>
      <c r="N87" s="27"/>
      <c r="O87" s="59">
        <f>IF(OR(J87=Dati!$B$4,J87=Dati!$C$4,J87=Dati!$D$4,J87=Dati!$E$4,J87=Dati!$B$5,J87=Dati!$C$5,M87=Dati!$U$12,I87=Dati!$V$20,I87=Dati!$U$17,I87=Dati!$U$18),"Nav piemērojams",IF(P87="x","Kļūda atzīmējot stadiju vai bojājumu",(((N87*100)*P87)+Q87)/100))</f>
        <v>0</v>
      </c>
      <c r="P87" s="57">
        <f>IF(COUNTIF(Dati!$S$4:$S$8,'Agronoma tabula'!D87),INDEX(Dati!$D$19:$H$29,MATCH('Agronoma tabula'!$J87,Dati!$C$19:$C$29,0),MATCH('Agronoma tabula'!$L87,Dati!$D$18:$H$18,0)),IF(COUNTIF(Dati!$T$4:$T$5,'Agronoma tabula'!D87),INDEX(Dati!$L$19:$P$29,MATCH('Agronoma tabula'!$J87,Dati!$K$19:$K$29,0),MATCH('Agronoma tabula'!$L87,Dati!$L$18:$P$18,0)),IF(COUNTIF(Dati!$U$4:$U$7,'Agronoma tabula'!D87),INDEX(Dati!$D$48:$H$58,MATCH('Agronoma tabula'!$J87,Dati!$C$48:$C$58,0),MATCH('Agronoma tabula'!$L87,Dati!$D$47:$H$47,0)),IF(COUNTIF(Dati!$V$4:$V$5,'Agronoma tabula'!D87),INDEX(Dati!$L$48:$P$58,MATCH('Agronoma tabula'!$J87,Dati!$K$48:$K$58,0),MATCH('Agronoma tabula'!$L87,Dati!$L$47:$P$47,0)),0))))</f>
        <v>0</v>
      </c>
      <c r="Q87" s="58">
        <f>IF(COUNTIF(Dati!$S$4:$S$8,'Agronoma tabula'!D87),INDEX(Dati!$D$32:$H$42,MATCH('Agronoma tabula'!$J87,Dati!$C$32:$C$42,0),MATCH('Agronoma tabula'!$L87,Dati!$D$31:$H$31,0)),IF(COUNTIF(Dati!$T$4:$T$5,'Agronoma tabula'!D87),INDEX(Dati!$L$32:$P$42,MATCH('Agronoma tabula'!$J87,Dati!$K$32:$K$42,0),MATCH('Agronoma tabula'!$L87,Dati!$L$31:$P$31,0)),IF(COUNTIF(Dati!$U$4:$U$7,'Agronoma tabula'!D87),INDEX(Dati!$D$61:$H$71,MATCH('Agronoma tabula'!$J87,Dati!$C$61:$C$71,0),MATCH('Agronoma tabula'!$L87,Dati!$D$60:$H$60,0)),IF(COUNTIF(Dati!$V$4:$V$5,'Agronoma tabula'!D87),INDEX(Dati!$L$61:$P$71,MATCH('Agronoma tabula'!$J87,Dati!$K$61:$K$71,0),MATCH('Agronoma tabula'!$L87,Dati!$L$60:$P$60,0)),0))))</f>
        <v>0</v>
      </c>
      <c r="R87" s="80"/>
    </row>
    <row r="88" spans="2:18" ht="30" customHeight="1" x14ac:dyDescent="0.2">
      <c r="B88" s="39">
        <v>66</v>
      </c>
      <c r="C88" s="43"/>
      <c r="D88" s="43"/>
      <c r="E88" s="35"/>
      <c r="F88" s="60"/>
      <c r="G88" s="60"/>
      <c r="H88" s="81">
        <f t="shared" si="0"/>
        <v>0</v>
      </c>
      <c r="I88" s="32"/>
      <c r="J88" s="31"/>
      <c r="K88" s="76"/>
      <c r="L88" s="33"/>
      <c r="M88" s="27"/>
      <c r="N88" s="27"/>
      <c r="O88" s="59">
        <f>IF(OR(J88=Dati!$B$4,J88=Dati!$C$4,J88=Dati!$D$4,J88=Dati!$E$4,J88=Dati!$B$5,J88=Dati!$C$5,M88=Dati!$U$12,I88=Dati!$V$20,I88=Dati!$U$17,I88=Dati!$U$18),"Nav piemērojams",IF(P88="x","Kļūda atzīmējot stadiju vai bojājumu",(((N88*100)*P88)+Q88)/100))</f>
        <v>0</v>
      </c>
      <c r="P88" s="57">
        <f>IF(COUNTIF(Dati!$S$4:$S$8,'Agronoma tabula'!D88),INDEX(Dati!$D$19:$H$29,MATCH('Agronoma tabula'!$J88,Dati!$C$19:$C$29,0),MATCH('Agronoma tabula'!$L88,Dati!$D$18:$H$18,0)),IF(COUNTIF(Dati!$T$4:$T$5,'Agronoma tabula'!D88),INDEX(Dati!$L$19:$P$29,MATCH('Agronoma tabula'!$J88,Dati!$K$19:$K$29,0),MATCH('Agronoma tabula'!$L88,Dati!$L$18:$P$18,0)),IF(COUNTIF(Dati!$U$4:$U$7,'Agronoma tabula'!D88),INDEX(Dati!$D$48:$H$58,MATCH('Agronoma tabula'!$J88,Dati!$C$48:$C$58,0),MATCH('Agronoma tabula'!$L88,Dati!$D$47:$H$47,0)),IF(COUNTIF(Dati!$V$4:$V$5,'Agronoma tabula'!D88),INDEX(Dati!$L$48:$P$58,MATCH('Agronoma tabula'!$J88,Dati!$K$48:$K$58,0),MATCH('Agronoma tabula'!$L88,Dati!$L$47:$P$47,0)),0))))</f>
        <v>0</v>
      </c>
      <c r="Q88" s="58">
        <f>IF(COUNTIF(Dati!$S$4:$S$8,'Agronoma tabula'!D88),INDEX(Dati!$D$32:$H$42,MATCH('Agronoma tabula'!$J88,Dati!$C$32:$C$42,0),MATCH('Agronoma tabula'!$L88,Dati!$D$31:$H$31,0)),IF(COUNTIF(Dati!$T$4:$T$5,'Agronoma tabula'!D88),INDEX(Dati!$L$32:$P$42,MATCH('Agronoma tabula'!$J88,Dati!$K$32:$K$42,0),MATCH('Agronoma tabula'!$L88,Dati!$L$31:$P$31,0)),IF(COUNTIF(Dati!$U$4:$U$7,'Agronoma tabula'!D88),INDEX(Dati!$D$61:$H$71,MATCH('Agronoma tabula'!$J88,Dati!$C$61:$C$71,0),MATCH('Agronoma tabula'!$L88,Dati!$D$60:$H$60,0)),IF(COUNTIF(Dati!$V$4:$V$5,'Agronoma tabula'!D88),INDEX(Dati!$L$61:$P$71,MATCH('Agronoma tabula'!$J88,Dati!$K$61:$K$71,0),MATCH('Agronoma tabula'!$L88,Dati!$L$60:$P$60,0)),0))))</f>
        <v>0</v>
      </c>
      <c r="R88" s="80"/>
    </row>
    <row r="89" spans="2:18" ht="30" customHeight="1" x14ac:dyDescent="0.2">
      <c r="B89" s="39">
        <v>67</v>
      </c>
      <c r="C89" s="43"/>
      <c r="D89" s="43"/>
      <c r="E89" s="35"/>
      <c r="F89" s="60"/>
      <c r="G89" s="60"/>
      <c r="H89" s="81">
        <f t="shared" ref="H89:H122" si="1">IFERROR(G89/F89,0)</f>
        <v>0</v>
      </c>
      <c r="I89" s="32"/>
      <c r="J89" s="31"/>
      <c r="K89" s="76"/>
      <c r="L89" s="33"/>
      <c r="M89" s="27"/>
      <c r="N89" s="27"/>
      <c r="O89" s="59">
        <f>IF(OR(J89=Dati!$B$4,J89=Dati!$C$4,J89=Dati!$D$4,J89=Dati!$E$4,J89=Dati!$B$5,J89=Dati!$C$5,M89=Dati!$U$12,I89=Dati!$V$20,I89=Dati!$U$17,I89=Dati!$U$18),"Nav piemērojams",IF(P89="x","Kļūda atzīmējot stadiju vai bojājumu",(((N89*100)*P89)+Q89)/100))</f>
        <v>0</v>
      </c>
      <c r="P89" s="57">
        <f>IF(COUNTIF(Dati!$S$4:$S$8,'Agronoma tabula'!D89),INDEX(Dati!$D$19:$H$29,MATCH('Agronoma tabula'!$J89,Dati!$C$19:$C$29,0),MATCH('Agronoma tabula'!$L89,Dati!$D$18:$H$18,0)),IF(COUNTIF(Dati!$T$4:$T$5,'Agronoma tabula'!D89),INDEX(Dati!$L$19:$P$29,MATCH('Agronoma tabula'!$J89,Dati!$K$19:$K$29,0),MATCH('Agronoma tabula'!$L89,Dati!$L$18:$P$18,0)),IF(COUNTIF(Dati!$U$4:$U$7,'Agronoma tabula'!D89),INDEX(Dati!$D$48:$H$58,MATCH('Agronoma tabula'!$J89,Dati!$C$48:$C$58,0),MATCH('Agronoma tabula'!$L89,Dati!$D$47:$H$47,0)),IF(COUNTIF(Dati!$V$4:$V$5,'Agronoma tabula'!D89),INDEX(Dati!$L$48:$P$58,MATCH('Agronoma tabula'!$J89,Dati!$K$48:$K$58,0),MATCH('Agronoma tabula'!$L89,Dati!$L$47:$P$47,0)),0))))</f>
        <v>0</v>
      </c>
      <c r="Q89" s="58">
        <f>IF(COUNTIF(Dati!$S$4:$S$8,'Agronoma tabula'!D89),INDEX(Dati!$D$32:$H$42,MATCH('Agronoma tabula'!$J89,Dati!$C$32:$C$42,0),MATCH('Agronoma tabula'!$L89,Dati!$D$31:$H$31,0)),IF(COUNTIF(Dati!$T$4:$T$5,'Agronoma tabula'!D89),INDEX(Dati!$L$32:$P$42,MATCH('Agronoma tabula'!$J89,Dati!$K$32:$K$42,0),MATCH('Agronoma tabula'!$L89,Dati!$L$31:$P$31,0)),IF(COUNTIF(Dati!$U$4:$U$7,'Agronoma tabula'!D89),INDEX(Dati!$D$61:$H$71,MATCH('Agronoma tabula'!$J89,Dati!$C$61:$C$71,0),MATCH('Agronoma tabula'!$L89,Dati!$D$60:$H$60,0)),IF(COUNTIF(Dati!$V$4:$V$5,'Agronoma tabula'!D89),INDEX(Dati!$L$61:$P$71,MATCH('Agronoma tabula'!$J89,Dati!$K$61:$K$71,0),MATCH('Agronoma tabula'!$L89,Dati!$L$60:$P$60,0)),0))))</f>
        <v>0</v>
      </c>
      <c r="R89" s="80"/>
    </row>
    <row r="90" spans="2:18" ht="30" customHeight="1" x14ac:dyDescent="0.2">
      <c r="B90" s="39">
        <v>68</v>
      </c>
      <c r="C90" s="43"/>
      <c r="D90" s="43"/>
      <c r="E90" s="35"/>
      <c r="F90" s="60"/>
      <c r="G90" s="60"/>
      <c r="H90" s="81">
        <f t="shared" si="1"/>
        <v>0</v>
      </c>
      <c r="I90" s="32"/>
      <c r="J90" s="31"/>
      <c r="K90" s="76"/>
      <c r="L90" s="33"/>
      <c r="M90" s="27"/>
      <c r="N90" s="27"/>
      <c r="O90" s="59">
        <f>IF(OR(J90=Dati!$B$4,J90=Dati!$C$4,J90=Dati!$D$4,J90=Dati!$E$4,J90=Dati!$B$5,J90=Dati!$C$5,M90=Dati!$U$12,I90=Dati!$V$20,I90=Dati!$U$17,I90=Dati!$U$18),"Nav piemērojams",IF(P90="x","Kļūda atzīmējot stadiju vai bojājumu",(((N90*100)*P90)+Q90)/100))</f>
        <v>0</v>
      </c>
      <c r="P90" s="57">
        <f>IF(COUNTIF(Dati!$S$4:$S$8,'Agronoma tabula'!D90),INDEX(Dati!$D$19:$H$29,MATCH('Agronoma tabula'!$J90,Dati!$C$19:$C$29,0),MATCH('Agronoma tabula'!$L90,Dati!$D$18:$H$18,0)),IF(COUNTIF(Dati!$T$4:$T$5,'Agronoma tabula'!D90),INDEX(Dati!$L$19:$P$29,MATCH('Agronoma tabula'!$J90,Dati!$K$19:$K$29,0),MATCH('Agronoma tabula'!$L90,Dati!$L$18:$P$18,0)),IF(COUNTIF(Dati!$U$4:$U$7,'Agronoma tabula'!D90),INDEX(Dati!$D$48:$H$58,MATCH('Agronoma tabula'!$J90,Dati!$C$48:$C$58,0),MATCH('Agronoma tabula'!$L90,Dati!$D$47:$H$47,0)),IF(COUNTIF(Dati!$V$4:$V$5,'Agronoma tabula'!D90),INDEX(Dati!$L$48:$P$58,MATCH('Agronoma tabula'!$J90,Dati!$K$48:$K$58,0),MATCH('Agronoma tabula'!$L90,Dati!$L$47:$P$47,0)),0))))</f>
        <v>0</v>
      </c>
      <c r="Q90" s="58">
        <f>IF(COUNTIF(Dati!$S$4:$S$8,'Agronoma tabula'!D90),INDEX(Dati!$D$32:$H$42,MATCH('Agronoma tabula'!$J90,Dati!$C$32:$C$42,0),MATCH('Agronoma tabula'!$L90,Dati!$D$31:$H$31,0)),IF(COUNTIF(Dati!$T$4:$T$5,'Agronoma tabula'!D90),INDEX(Dati!$L$32:$P$42,MATCH('Agronoma tabula'!$J90,Dati!$K$32:$K$42,0),MATCH('Agronoma tabula'!$L90,Dati!$L$31:$P$31,0)),IF(COUNTIF(Dati!$U$4:$U$7,'Agronoma tabula'!D90),INDEX(Dati!$D$61:$H$71,MATCH('Agronoma tabula'!$J90,Dati!$C$61:$C$71,0),MATCH('Agronoma tabula'!$L90,Dati!$D$60:$H$60,0)),IF(COUNTIF(Dati!$V$4:$V$5,'Agronoma tabula'!D90),INDEX(Dati!$L$61:$P$71,MATCH('Agronoma tabula'!$J90,Dati!$K$61:$K$71,0),MATCH('Agronoma tabula'!$L90,Dati!$L$60:$P$60,0)),0))))</f>
        <v>0</v>
      </c>
      <c r="R90" s="80"/>
    </row>
    <row r="91" spans="2:18" ht="30" customHeight="1" x14ac:dyDescent="0.2">
      <c r="B91" s="39">
        <v>69</v>
      </c>
      <c r="C91" s="43"/>
      <c r="D91" s="43"/>
      <c r="E91" s="35"/>
      <c r="F91" s="60"/>
      <c r="G91" s="60"/>
      <c r="H91" s="81">
        <f t="shared" si="1"/>
        <v>0</v>
      </c>
      <c r="I91" s="32"/>
      <c r="J91" s="31"/>
      <c r="K91" s="76"/>
      <c r="L91" s="33"/>
      <c r="M91" s="27"/>
      <c r="N91" s="27"/>
      <c r="O91" s="59">
        <f>IF(OR(J91=Dati!$B$4,J91=Dati!$C$4,J91=Dati!$D$4,J91=Dati!$E$4,J91=Dati!$B$5,J91=Dati!$C$5,M91=Dati!$U$12,I91=Dati!$V$20,I91=Dati!$U$17,I91=Dati!$U$18),"Nav piemērojams",IF(P91="x","Kļūda atzīmējot stadiju vai bojājumu",(((N91*100)*P91)+Q91)/100))</f>
        <v>0</v>
      </c>
      <c r="P91" s="57">
        <f>IF(COUNTIF(Dati!$S$4:$S$8,'Agronoma tabula'!D91),INDEX(Dati!$D$19:$H$29,MATCH('Agronoma tabula'!$J91,Dati!$C$19:$C$29,0),MATCH('Agronoma tabula'!$L91,Dati!$D$18:$H$18,0)),IF(COUNTIF(Dati!$T$4:$T$5,'Agronoma tabula'!D91),INDEX(Dati!$L$19:$P$29,MATCH('Agronoma tabula'!$J91,Dati!$K$19:$K$29,0),MATCH('Agronoma tabula'!$L91,Dati!$L$18:$P$18,0)),IF(COUNTIF(Dati!$U$4:$U$7,'Agronoma tabula'!D91),INDEX(Dati!$D$48:$H$58,MATCH('Agronoma tabula'!$J91,Dati!$C$48:$C$58,0),MATCH('Agronoma tabula'!$L91,Dati!$D$47:$H$47,0)),IF(COUNTIF(Dati!$V$4:$V$5,'Agronoma tabula'!D91),INDEX(Dati!$L$48:$P$58,MATCH('Agronoma tabula'!$J91,Dati!$K$48:$K$58,0),MATCH('Agronoma tabula'!$L91,Dati!$L$47:$P$47,0)),0))))</f>
        <v>0</v>
      </c>
      <c r="Q91" s="58">
        <f>IF(COUNTIF(Dati!$S$4:$S$8,'Agronoma tabula'!D91),INDEX(Dati!$D$32:$H$42,MATCH('Agronoma tabula'!$J91,Dati!$C$32:$C$42,0),MATCH('Agronoma tabula'!$L91,Dati!$D$31:$H$31,0)),IF(COUNTIF(Dati!$T$4:$T$5,'Agronoma tabula'!D91),INDEX(Dati!$L$32:$P$42,MATCH('Agronoma tabula'!$J91,Dati!$K$32:$K$42,0),MATCH('Agronoma tabula'!$L91,Dati!$L$31:$P$31,0)),IF(COUNTIF(Dati!$U$4:$U$7,'Agronoma tabula'!D91),INDEX(Dati!$D$61:$H$71,MATCH('Agronoma tabula'!$J91,Dati!$C$61:$C$71,0),MATCH('Agronoma tabula'!$L91,Dati!$D$60:$H$60,0)),IF(COUNTIF(Dati!$V$4:$V$5,'Agronoma tabula'!D91),INDEX(Dati!$L$61:$P$71,MATCH('Agronoma tabula'!$J91,Dati!$K$61:$K$71,0),MATCH('Agronoma tabula'!$L91,Dati!$L$60:$P$60,0)),0))))</f>
        <v>0</v>
      </c>
      <c r="R91" s="80"/>
    </row>
    <row r="92" spans="2:18" ht="30" customHeight="1" x14ac:dyDescent="0.2">
      <c r="B92" s="39">
        <v>70</v>
      </c>
      <c r="C92" s="43"/>
      <c r="D92" s="43"/>
      <c r="E92" s="35"/>
      <c r="F92" s="60"/>
      <c r="G92" s="60"/>
      <c r="H92" s="81">
        <f t="shared" si="1"/>
        <v>0</v>
      </c>
      <c r="I92" s="32"/>
      <c r="J92" s="31"/>
      <c r="K92" s="76"/>
      <c r="L92" s="33"/>
      <c r="M92" s="27"/>
      <c r="N92" s="27"/>
      <c r="O92" s="59">
        <f>IF(OR(J92=Dati!$B$4,J92=Dati!$C$4,J92=Dati!$D$4,J92=Dati!$E$4,J92=Dati!$B$5,J92=Dati!$C$5,M92=Dati!$U$12,I92=Dati!$V$20,I92=Dati!$U$17,I92=Dati!$U$18),"Nav piemērojams",IF(P92="x","Kļūda atzīmējot stadiju vai bojājumu",(((N92*100)*P92)+Q92)/100))</f>
        <v>0</v>
      </c>
      <c r="P92" s="57">
        <f>IF(COUNTIF(Dati!$S$4:$S$8,'Agronoma tabula'!D92),INDEX(Dati!$D$19:$H$29,MATCH('Agronoma tabula'!$J92,Dati!$C$19:$C$29,0),MATCH('Agronoma tabula'!$L92,Dati!$D$18:$H$18,0)),IF(COUNTIF(Dati!$T$4:$T$5,'Agronoma tabula'!D92),INDEX(Dati!$L$19:$P$29,MATCH('Agronoma tabula'!$J92,Dati!$K$19:$K$29,0),MATCH('Agronoma tabula'!$L92,Dati!$L$18:$P$18,0)),IF(COUNTIF(Dati!$U$4:$U$7,'Agronoma tabula'!D92),INDEX(Dati!$D$48:$H$58,MATCH('Agronoma tabula'!$J92,Dati!$C$48:$C$58,0),MATCH('Agronoma tabula'!$L92,Dati!$D$47:$H$47,0)),IF(COUNTIF(Dati!$V$4:$V$5,'Agronoma tabula'!D92),INDEX(Dati!$L$48:$P$58,MATCH('Agronoma tabula'!$J92,Dati!$K$48:$K$58,0),MATCH('Agronoma tabula'!$L92,Dati!$L$47:$P$47,0)),0))))</f>
        <v>0</v>
      </c>
      <c r="Q92" s="58">
        <f>IF(COUNTIF(Dati!$S$4:$S$8,'Agronoma tabula'!D92),INDEX(Dati!$D$32:$H$42,MATCH('Agronoma tabula'!$J92,Dati!$C$32:$C$42,0),MATCH('Agronoma tabula'!$L92,Dati!$D$31:$H$31,0)),IF(COUNTIF(Dati!$T$4:$T$5,'Agronoma tabula'!D92),INDEX(Dati!$L$32:$P$42,MATCH('Agronoma tabula'!$J92,Dati!$K$32:$K$42,0),MATCH('Agronoma tabula'!$L92,Dati!$L$31:$P$31,0)),IF(COUNTIF(Dati!$U$4:$U$7,'Agronoma tabula'!D92),INDEX(Dati!$D$61:$H$71,MATCH('Agronoma tabula'!$J92,Dati!$C$61:$C$71,0),MATCH('Agronoma tabula'!$L92,Dati!$D$60:$H$60,0)),IF(COUNTIF(Dati!$V$4:$V$5,'Agronoma tabula'!D92),INDEX(Dati!$L$61:$P$71,MATCH('Agronoma tabula'!$J92,Dati!$K$61:$K$71,0),MATCH('Agronoma tabula'!$L92,Dati!$L$60:$P$60,0)),0))))</f>
        <v>0</v>
      </c>
      <c r="R92" s="80"/>
    </row>
    <row r="93" spans="2:18" ht="30" customHeight="1" x14ac:dyDescent="0.2">
      <c r="B93" s="39">
        <v>71</v>
      </c>
      <c r="C93" s="43"/>
      <c r="D93" s="43"/>
      <c r="E93" s="35"/>
      <c r="F93" s="60"/>
      <c r="G93" s="60"/>
      <c r="H93" s="81">
        <f t="shared" si="1"/>
        <v>0</v>
      </c>
      <c r="I93" s="32"/>
      <c r="J93" s="31"/>
      <c r="K93" s="76"/>
      <c r="L93" s="33"/>
      <c r="M93" s="27"/>
      <c r="N93" s="27"/>
      <c r="O93" s="59">
        <f>IF(OR(J93=Dati!$B$4,J93=Dati!$C$4,J93=Dati!$D$4,J93=Dati!$E$4,J93=Dati!$B$5,J93=Dati!$C$5,M93=Dati!$U$12,I93=Dati!$V$20,I93=Dati!$U$17,I93=Dati!$U$18),"Nav piemērojams",IF(P93="x","Kļūda atzīmējot stadiju vai bojājumu",(((N93*100)*P93)+Q93)/100))</f>
        <v>0</v>
      </c>
      <c r="P93" s="57">
        <f>IF(COUNTIF(Dati!$S$4:$S$8,'Agronoma tabula'!D93),INDEX(Dati!$D$19:$H$29,MATCH('Agronoma tabula'!$J93,Dati!$C$19:$C$29,0),MATCH('Agronoma tabula'!$L93,Dati!$D$18:$H$18,0)),IF(COUNTIF(Dati!$T$4:$T$5,'Agronoma tabula'!D93),INDEX(Dati!$L$19:$P$29,MATCH('Agronoma tabula'!$J93,Dati!$K$19:$K$29,0),MATCH('Agronoma tabula'!$L93,Dati!$L$18:$P$18,0)),IF(COUNTIF(Dati!$U$4:$U$7,'Agronoma tabula'!D93),INDEX(Dati!$D$48:$H$58,MATCH('Agronoma tabula'!$J93,Dati!$C$48:$C$58,0),MATCH('Agronoma tabula'!$L93,Dati!$D$47:$H$47,0)),IF(COUNTIF(Dati!$V$4:$V$5,'Agronoma tabula'!D93),INDEX(Dati!$L$48:$P$58,MATCH('Agronoma tabula'!$J93,Dati!$K$48:$K$58,0),MATCH('Agronoma tabula'!$L93,Dati!$L$47:$P$47,0)),0))))</f>
        <v>0</v>
      </c>
      <c r="Q93" s="58">
        <f>IF(COUNTIF(Dati!$S$4:$S$8,'Agronoma tabula'!D93),INDEX(Dati!$D$32:$H$42,MATCH('Agronoma tabula'!$J93,Dati!$C$32:$C$42,0),MATCH('Agronoma tabula'!$L93,Dati!$D$31:$H$31,0)),IF(COUNTIF(Dati!$T$4:$T$5,'Agronoma tabula'!D93),INDEX(Dati!$L$32:$P$42,MATCH('Agronoma tabula'!$J93,Dati!$K$32:$K$42,0),MATCH('Agronoma tabula'!$L93,Dati!$L$31:$P$31,0)),IF(COUNTIF(Dati!$U$4:$U$7,'Agronoma tabula'!D93),INDEX(Dati!$D$61:$H$71,MATCH('Agronoma tabula'!$J93,Dati!$C$61:$C$71,0),MATCH('Agronoma tabula'!$L93,Dati!$D$60:$H$60,0)),IF(COUNTIF(Dati!$V$4:$V$5,'Agronoma tabula'!D93),INDEX(Dati!$L$61:$P$71,MATCH('Agronoma tabula'!$J93,Dati!$K$61:$K$71,0),MATCH('Agronoma tabula'!$L93,Dati!$L$60:$P$60,0)),0))))</f>
        <v>0</v>
      </c>
      <c r="R93" s="80"/>
    </row>
    <row r="94" spans="2:18" ht="30" customHeight="1" x14ac:dyDescent="0.2">
      <c r="B94" s="39">
        <v>72</v>
      </c>
      <c r="C94" s="43"/>
      <c r="D94" s="43"/>
      <c r="E94" s="35"/>
      <c r="F94" s="60"/>
      <c r="G94" s="60"/>
      <c r="H94" s="81">
        <f t="shared" si="1"/>
        <v>0</v>
      </c>
      <c r="I94" s="32"/>
      <c r="J94" s="31"/>
      <c r="K94" s="76"/>
      <c r="L94" s="33"/>
      <c r="M94" s="27"/>
      <c r="N94" s="27"/>
      <c r="O94" s="59">
        <f>IF(OR(J94=Dati!$B$4,J94=Dati!$C$4,J94=Dati!$D$4,J94=Dati!$E$4,J94=Dati!$B$5,J94=Dati!$C$5,M94=Dati!$U$12,I94=Dati!$V$20,I94=Dati!$U$17,I94=Dati!$U$18),"Nav piemērojams",IF(P94="x","Kļūda atzīmējot stadiju vai bojājumu",(((N94*100)*P94)+Q94)/100))</f>
        <v>0</v>
      </c>
      <c r="P94" s="57">
        <f>IF(COUNTIF(Dati!$S$4:$S$8,'Agronoma tabula'!D94),INDEX(Dati!$D$19:$H$29,MATCH('Agronoma tabula'!$J94,Dati!$C$19:$C$29,0),MATCH('Agronoma tabula'!$L94,Dati!$D$18:$H$18,0)),IF(COUNTIF(Dati!$T$4:$T$5,'Agronoma tabula'!D94),INDEX(Dati!$L$19:$P$29,MATCH('Agronoma tabula'!$J94,Dati!$K$19:$K$29,0),MATCH('Agronoma tabula'!$L94,Dati!$L$18:$P$18,0)),IF(COUNTIF(Dati!$U$4:$U$7,'Agronoma tabula'!D94),INDEX(Dati!$D$48:$H$58,MATCH('Agronoma tabula'!$J94,Dati!$C$48:$C$58,0),MATCH('Agronoma tabula'!$L94,Dati!$D$47:$H$47,0)),IF(COUNTIF(Dati!$V$4:$V$5,'Agronoma tabula'!D94),INDEX(Dati!$L$48:$P$58,MATCH('Agronoma tabula'!$J94,Dati!$K$48:$K$58,0),MATCH('Agronoma tabula'!$L94,Dati!$L$47:$P$47,0)),0))))</f>
        <v>0</v>
      </c>
      <c r="Q94" s="58">
        <f>IF(COUNTIF(Dati!$S$4:$S$8,'Agronoma tabula'!D94),INDEX(Dati!$D$32:$H$42,MATCH('Agronoma tabula'!$J94,Dati!$C$32:$C$42,0),MATCH('Agronoma tabula'!$L94,Dati!$D$31:$H$31,0)),IF(COUNTIF(Dati!$T$4:$T$5,'Agronoma tabula'!D94),INDEX(Dati!$L$32:$P$42,MATCH('Agronoma tabula'!$J94,Dati!$K$32:$K$42,0),MATCH('Agronoma tabula'!$L94,Dati!$L$31:$P$31,0)),IF(COUNTIF(Dati!$U$4:$U$7,'Agronoma tabula'!D94),INDEX(Dati!$D$61:$H$71,MATCH('Agronoma tabula'!$J94,Dati!$C$61:$C$71,0),MATCH('Agronoma tabula'!$L94,Dati!$D$60:$H$60,0)),IF(COUNTIF(Dati!$V$4:$V$5,'Agronoma tabula'!D94),INDEX(Dati!$L$61:$P$71,MATCH('Agronoma tabula'!$J94,Dati!$K$61:$K$71,0),MATCH('Agronoma tabula'!$L94,Dati!$L$60:$P$60,0)),0))))</f>
        <v>0</v>
      </c>
      <c r="R94" s="80"/>
    </row>
    <row r="95" spans="2:18" ht="30" customHeight="1" x14ac:dyDescent="0.2">
      <c r="B95" s="39">
        <v>73</v>
      </c>
      <c r="C95" s="43"/>
      <c r="D95" s="43"/>
      <c r="E95" s="35"/>
      <c r="F95" s="60"/>
      <c r="G95" s="60"/>
      <c r="H95" s="81">
        <f t="shared" si="1"/>
        <v>0</v>
      </c>
      <c r="I95" s="32"/>
      <c r="J95" s="31"/>
      <c r="K95" s="76"/>
      <c r="L95" s="33"/>
      <c r="M95" s="27"/>
      <c r="N95" s="27"/>
      <c r="O95" s="59">
        <f>IF(OR(J95=Dati!$B$4,J95=Dati!$C$4,J95=Dati!$D$4,J95=Dati!$E$4,J95=Dati!$B$5,J95=Dati!$C$5,M95=Dati!$U$12,I95=Dati!$V$20,I95=Dati!$U$17,I95=Dati!$U$18),"Nav piemērojams",IF(P95="x","Kļūda atzīmējot stadiju vai bojājumu",(((N95*100)*P95)+Q95)/100))</f>
        <v>0</v>
      </c>
      <c r="P95" s="57">
        <f>IF(COUNTIF(Dati!$S$4:$S$8,'Agronoma tabula'!D95),INDEX(Dati!$D$19:$H$29,MATCH('Agronoma tabula'!$J95,Dati!$C$19:$C$29,0),MATCH('Agronoma tabula'!$L95,Dati!$D$18:$H$18,0)),IF(COUNTIF(Dati!$T$4:$T$5,'Agronoma tabula'!D95),INDEX(Dati!$L$19:$P$29,MATCH('Agronoma tabula'!$J95,Dati!$K$19:$K$29,0),MATCH('Agronoma tabula'!$L95,Dati!$L$18:$P$18,0)),IF(COUNTIF(Dati!$U$4:$U$7,'Agronoma tabula'!D95),INDEX(Dati!$D$48:$H$58,MATCH('Agronoma tabula'!$J95,Dati!$C$48:$C$58,0),MATCH('Agronoma tabula'!$L95,Dati!$D$47:$H$47,0)),IF(COUNTIF(Dati!$V$4:$V$5,'Agronoma tabula'!D95),INDEX(Dati!$L$48:$P$58,MATCH('Agronoma tabula'!$J95,Dati!$K$48:$K$58,0),MATCH('Agronoma tabula'!$L95,Dati!$L$47:$P$47,0)),0))))</f>
        <v>0</v>
      </c>
      <c r="Q95" s="58">
        <f>IF(COUNTIF(Dati!$S$4:$S$8,'Agronoma tabula'!D95),INDEX(Dati!$D$32:$H$42,MATCH('Agronoma tabula'!$J95,Dati!$C$32:$C$42,0),MATCH('Agronoma tabula'!$L95,Dati!$D$31:$H$31,0)),IF(COUNTIF(Dati!$T$4:$T$5,'Agronoma tabula'!D95),INDEX(Dati!$L$32:$P$42,MATCH('Agronoma tabula'!$J95,Dati!$K$32:$K$42,0),MATCH('Agronoma tabula'!$L95,Dati!$L$31:$P$31,0)),IF(COUNTIF(Dati!$U$4:$U$7,'Agronoma tabula'!D95),INDEX(Dati!$D$61:$H$71,MATCH('Agronoma tabula'!$J95,Dati!$C$61:$C$71,0),MATCH('Agronoma tabula'!$L95,Dati!$D$60:$H$60,0)),IF(COUNTIF(Dati!$V$4:$V$5,'Agronoma tabula'!D95),INDEX(Dati!$L$61:$P$71,MATCH('Agronoma tabula'!$J95,Dati!$K$61:$K$71,0),MATCH('Agronoma tabula'!$L95,Dati!$L$60:$P$60,0)),0))))</f>
        <v>0</v>
      </c>
      <c r="R95" s="80"/>
    </row>
    <row r="96" spans="2:18" ht="30" customHeight="1" x14ac:dyDescent="0.2">
      <c r="B96" s="39">
        <v>74</v>
      </c>
      <c r="C96" s="43"/>
      <c r="D96" s="43"/>
      <c r="E96" s="35"/>
      <c r="F96" s="60"/>
      <c r="G96" s="60"/>
      <c r="H96" s="81">
        <f t="shared" si="1"/>
        <v>0</v>
      </c>
      <c r="I96" s="32"/>
      <c r="J96" s="31"/>
      <c r="K96" s="76"/>
      <c r="L96" s="33"/>
      <c r="M96" s="27"/>
      <c r="N96" s="27"/>
      <c r="O96" s="59">
        <f>IF(OR(J96=Dati!$B$4,J96=Dati!$C$4,J96=Dati!$D$4,J96=Dati!$E$4,J96=Dati!$B$5,J96=Dati!$C$5,M96=Dati!$U$12,I96=Dati!$V$20,I96=Dati!$U$17,I96=Dati!$U$18),"Nav piemērojams",IF(P96="x","Kļūda atzīmējot stadiju vai bojājumu",(((N96*100)*P96)+Q96)/100))</f>
        <v>0</v>
      </c>
      <c r="P96" s="57">
        <f>IF(COUNTIF(Dati!$S$4:$S$8,'Agronoma tabula'!D96),INDEX(Dati!$D$19:$H$29,MATCH('Agronoma tabula'!$J96,Dati!$C$19:$C$29,0),MATCH('Agronoma tabula'!$L96,Dati!$D$18:$H$18,0)),IF(COUNTIF(Dati!$T$4:$T$5,'Agronoma tabula'!D96),INDEX(Dati!$L$19:$P$29,MATCH('Agronoma tabula'!$J96,Dati!$K$19:$K$29,0),MATCH('Agronoma tabula'!$L96,Dati!$L$18:$P$18,0)),IF(COUNTIF(Dati!$U$4:$U$7,'Agronoma tabula'!D96),INDEX(Dati!$D$48:$H$58,MATCH('Agronoma tabula'!$J96,Dati!$C$48:$C$58,0),MATCH('Agronoma tabula'!$L96,Dati!$D$47:$H$47,0)),IF(COUNTIF(Dati!$V$4:$V$5,'Agronoma tabula'!D96),INDEX(Dati!$L$48:$P$58,MATCH('Agronoma tabula'!$J96,Dati!$K$48:$K$58,0),MATCH('Agronoma tabula'!$L96,Dati!$L$47:$P$47,0)),0))))</f>
        <v>0</v>
      </c>
      <c r="Q96" s="58">
        <f>IF(COUNTIF(Dati!$S$4:$S$8,'Agronoma tabula'!D96),INDEX(Dati!$D$32:$H$42,MATCH('Agronoma tabula'!$J96,Dati!$C$32:$C$42,0),MATCH('Agronoma tabula'!$L96,Dati!$D$31:$H$31,0)),IF(COUNTIF(Dati!$T$4:$T$5,'Agronoma tabula'!D96),INDEX(Dati!$L$32:$P$42,MATCH('Agronoma tabula'!$J96,Dati!$K$32:$K$42,0),MATCH('Agronoma tabula'!$L96,Dati!$L$31:$P$31,0)),IF(COUNTIF(Dati!$U$4:$U$7,'Agronoma tabula'!D96),INDEX(Dati!$D$61:$H$71,MATCH('Agronoma tabula'!$J96,Dati!$C$61:$C$71,0),MATCH('Agronoma tabula'!$L96,Dati!$D$60:$H$60,0)),IF(COUNTIF(Dati!$V$4:$V$5,'Agronoma tabula'!D96),INDEX(Dati!$L$61:$P$71,MATCH('Agronoma tabula'!$J96,Dati!$K$61:$K$71,0),MATCH('Agronoma tabula'!$L96,Dati!$L$60:$P$60,0)),0))))</f>
        <v>0</v>
      </c>
      <c r="R96" s="80"/>
    </row>
    <row r="97" spans="2:18" ht="30" customHeight="1" x14ac:dyDescent="0.2">
      <c r="B97" s="39">
        <v>75</v>
      </c>
      <c r="C97" s="43"/>
      <c r="D97" s="43"/>
      <c r="E97" s="35"/>
      <c r="F97" s="60"/>
      <c r="G97" s="60"/>
      <c r="H97" s="81">
        <f t="shared" si="1"/>
        <v>0</v>
      </c>
      <c r="I97" s="32"/>
      <c r="J97" s="31"/>
      <c r="K97" s="76"/>
      <c r="L97" s="33"/>
      <c r="M97" s="27"/>
      <c r="N97" s="27"/>
      <c r="O97" s="59">
        <f>IF(OR(J97=Dati!$B$4,J97=Dati!$C$4,J97=Dati!$D$4,J97=Dati!$E$4,J97=Dati!$B$5,J97=Dati!$C$5,M97=Dati!$U$12,I97=Dati!$V$20,I97=Dati!$U$17,I97=Dati!$U$18),"Nav piemērojams",IF(P97="x","Kļūda atzīmējot stadiju vai bojājumu",(((N97*100)*P97)+Q97)/100))</f>
        <v>0</v>
      </c>
      <c r="P97" s="57">
        <f>IF(COUNTIF(Dati!$S$4:$S$8,'Agronoma tabula'!D97),INDEX(Dati!$D$19:$H$29,MATCH('Agronoma tabula'!$J97,Dati!$C$19:$C$29,0),MATCH('Agronoma tabula'!$L97,Dati!$D$18:$H$18,0)),IF(COUNTIF(Dati!$T$4:$T$5,'Agronoma tabula'!D97),INDEX(Dati!$L$19:$P$29,MATCH('Agronoma tabula'!$J97,Dati!$K$19:$K$29,0),MATCH('Agronoma tabula'!$L97,Dati!$L$18:$P$18,0)),IF(COUNTIF(Dati!$U$4:$U$7,'Agronoma tabula'!D97),INDEX(Dati!$D$48:$H$58,MATCH('Agronoma tabula'!$J97,Dati!$C$48:$C$58,0),MATCH('Agronoma tabula'!$L97,Dati!$D$47:$H$47,0)),IF(COUNTIF(Dati!$V$4:$V$5,'Agronoma tabula'!D97),INDEX(Dati!$L$48:$P$58,MATCH('Agronoma tabula'!$J97,Dati!$K$48:$K$58,0),MATCH('Agronoma tabula'!$L97,Dati!$L$47:$P$47,0)),0))))</f>
        <v>0</v>
      </c>
      <c r="Q97" s="58">
        <f>IF(COUNTIF(Dati!$S$4:$S$8,'Agronoma tabula'!D97),INDEX(Dati!$D$32:$H$42,MATCH('Agronoma tabula'!$J97,Dati!$C$32:$C$42,0),MATCH('Agronoma tabula'!$L97,Dati!$D$31:$H$31,0)),IF(COUNTIF(Dati!$T$4:$T$5,'Agronoma tabula'!D97),INDEX(Dati!$L$32:$P$42,MATCH('Agronoma tabula'!$J97,Dati!$K$32:$K$42,0),MATCH('Agronoma tabula'!$L97,Dati!$L$31:$P$31,0)),IF(COUNTIF(Dati!$U$4:$U$7,'Agronoma tabula'!D97),INDEX(Dati!$D$61:$H$71,MATCH('Agronoma tabula'!$J97,Dati!$C$61:$C$71,0),MATCH('Agronoma tabula'!$L97,Dati!$D$60:$H$60,0)),IF(COUNTIF(Dati!$V$4:$V$5,'Agronoma tabula'!D97),INDEX(Dati!$L$61:$P$71,MATCH('Agronoma tabula'!$J97,Dati!$K$61:$K$71,0),MATCH('Agronoma tabula'!$L97,Dati!$L$60:$P$60,0)),0))))</f>
        <v>0</v>
      </c>
      <c r="R97" s="80"/>
    </row>
    <row r="98" spans="2:18" ht="30" customHeight="1" x14ac:dyDescent="0.2">
      <c r="B98" s="39">
        <v>76</v>
      </c>
      <c r="C98" s="43"/>
      <c r="D98" s="43"/>
      <c r="E98" s="35"/>
      <c r="F98" s="60"/>
      <c r="G98" s="60"/>
      <c r="H98" s="81">
        <f t="shared" si="1"/>
        <v>0</v>
      </c>
      <c r="I98" s="32"/>
      <c r="J98" s="31"/>
      <c r="K98" s="76"/>
      <c r="L98" s="33"/>
      <c r="M98" s="27"/>
      <c r="N98" s="27"/>
      <c r="O98" s="59">
        <f>IF(OR(J98=Dati!$B$4,J98=Dati!$C$4,J98=Dati!$D$4,J98=Dati!$E$4,J98=Dati!$B$5,J98=Dati!$C$5,M98=Dati!$U$12,I98=Dati!$V$20,I98=Dati!$U$17,I98=Dati!$U$18),"Nav piemērojams",IF(P98="x","Kļūda atzīmējot stadiju vai bojājumu",(((N98*100)*P98)+Q98)/100))</f>
        <v>0</v>
      </c>
      <c r="P98" s="57">
        <f>IF(COUNTIF(Dati!$S$4:$S$8,'Agronoma tabula'!D98),INDEX(Dati!$D$19:$H$29,MATCH('Agronoma tabula'!$J98,Dati!$C$19:$C$29,0),MATCH('Agronoma tabula'!$L98,Dati!$D$18:$H$18,0)),IF(COUNTIF(Dati!$T$4:$T$5,'Agronoma tabula'!D98),INDEX(Dati!$L$19:$P$29,MATCH('Agronoma tabula'!$J98,Dati!$K$19:$K$29,0),MATCH('Agronoma tabula'!$L98,Dati!$L$18:$P$18,0)),IF(COUNTIF(Dati!$U$4:$U$7,'Agronoma tabula'!D98),INDEX(Dati!$D$48:$H$58,MATCH('Agronoma tabula'!$J98,Dati!$C$48:$C$58,0),MATCH('Agronoma tabula'!$L98,Dati!$D$47:$H$47,0)),IF(COUNTIF(Dati!$V$4:$V$5,'Agronoma tabula'!D98),INDEX(Dati!$L$48:$P$58,MATCH('Agronoma tabula'!$J98,Dati!$K$48:$K$58,0),MATCH('Agronoma tabula'!$L98,Dati!$L$47:$P$47,0)),0))))</f>
        <v>0</v>
      </c>
      <c r="Q98" s="58">
        <f>IF(COUNTIF(Dati!$S$4:$S$8,'Agronoma tabula'!D98),INDEX(Dati!$D$32:$H$42,MATCH('Agronoma tabula'!$J98,Dati!$C$32:$C$42,0),MATCH('Agronoma tabula'!$L98,Dati!$D$31:$H$31,0)),IF(COUNTIF(Dati!$T$4:$T$5,'Agronoma tabula'!D98),INDEX(Dati!$L$32:$P$42,MATCH('Agronoma tabula'!$J98,Dati!$K$32:$K$42,0),MATCH('Agronoma tabula'!$L98,Dati!$L$31:$P$31,0)),IF(COUNTIF(Dati!$U$4:$U$7,'Agronoma tabula'!D98),INDEX(Dati!$D$61:$H$71,MATCH('Agronoma tabula'!$J98,Dati!$C$61:$C$71,0),MATCH('Agronoma tabula'!$L98,Dati!$D$60:$H$60,0)),IF(COUNTIF(Dati!$V$4:$V$5,'Agronoma tabula'!D98),INDEX(Dati!$L$61:$P$71,MATCH('Agronoma tabula'!$J98,Dati!$K$61:$K$71,0),MATCH('Agronoma tabula'!$L98,Dati!$L$60:$P$60,0)),0))))</f>
        <v>0</v>
      </c>
      <c r="R98" s="80"/>
    </row>
    <row r="99" spans="2:18" ht="30" customHeight="1" x14ac:dyDescent="0.2">
      <c r="B99" s="39">
        <v>77</v>
      </c>
      <c r="C99" s="43"/>
      <c r="D99" s="43"/>
      <c r="E99" s="35"/>
      <c r="F99" s="60"/>
      <c r="G99" s="60"/>
      <c r="H99" s="81">
        <f t="shared" si="1"/>
        <v>0</v>
      </c>
      <c r="I99" s="32"/>
      <c r="J99" s="31"/>
      <c r="K99" s="76"/>
      <c r="L99" s="33"/>
      <c r="M99" s="27"/>
      <c r="N99" s="27"/>
      <c r="O99" s="59">
        <f>IF(OR(J99=Dati!$B$4,J99=Dati!$C$4,J99=Dati!$D$4,J99=Dati!$E$4,J99=Dati!$B$5,J99=Dati!$C$5,M99=Dati!$U$12,I99=Dati!$V$20,I99=Dati!$U$17,I99=Dati!$U$18),"Nav piemērojams",IF(P99="x","Kļūda atzīmējot stadiju vai bojājumu",(((N99*100)*P99)+Q99)/100))</f>
        <v>0</v>
      </c>
      <c r="P99" s="57">
        <f>IF(COUNTIF(Dati!$S$4:$S$8,'Agronoma tabula'!D99),INDEX(Dati!$D$19:$H$29,MATCH('Agronoma tabula'!$J99,Dati!$C$19:$C$29,0),MATCH('Agronoma tabula'!$L99,Dati!$D$18:$H$18,0)),IF(COUNTIF(Dati!$T$4:$T$5,'Agronoma tabula'!D99),INDEX(Dati!$L$19:$P$29,MATCH('Agronoma tabula'!$J99,Dati!$K$19:$K$29,0),MATCH('Agronoma tabula'!$L99,Dati!$L$18:$P$18,0)),IF(COUNTIF(Dati!$U$4:$U$7,'Agronoma tabula'!D99),INDEX(Dati!$D$48:$H$58,MATCH('Agronoma tabula'!$J99,Dati!$C$48:$C$58,0),MATCH('Agronoma tabula'!$L99,Dati!$D$47:$H$47,0)),IF(COUNTIF(Dati!$V$4:$V$5,'Agronoma tabula'!D99),INDEX(Dati!$L$48:$P$58,MATCH('Agronoma tabula'!$J99,Dati!$K$48:$K$58,0),MATCH('Agronoma tabula'!$L99,Dati!$L$47:$P$47,0)),0))))</f>
        <v>0</v>
      </c>
      <c r="Q99" s="58">
        <f>IF(COUNTIF(Dati!$S$4:$S$8,'Agronoma tabula'!D99),INDEX(Dati!$D$32:$H$42,MATCH('Agronoma tabula'!$J99,Dati!$C$32:$C$42,0),MATCH('Agronoma tabula'!$L99,Dati!$D$31:$H$31,0)),IF(COUNTIF(Dati!$T$4:$T$5,'Agronoma tabula'!D99),INDEX(Dati!$L$32:$P$42,MATCH('Agronoma tabula'!$J99,Dati!$K$32:$K$42,0),MATCH('Agronoma tabula'!$L99,Dati!$L$31:$P$31,0)),IF(COUNTIF(Dati!$U$4:$U$7,'Agronoma tabula'!D99),INDEX(Dati!$D$61:$H$71,MATCH('Agronoma tabula'!$J99,Dati!$C$61:$C$71,0),MATCH('Agronoma tabula'!$L99,Dati!$D$60:$H$60,0)),IF(COUNTIF(Dati!$V$4:$V$5,'Agronoma tabula'!D99),INDEX(Dati!$L$61:$P$71,MATCH('Agronoma tabula'!$J99,Dati!$K$61:$K$71,0),MATCH('Agronoma tabula'!$L99,Dati!$L$60:$P$60,0)),0))))</f>
        <v>0</v>
      </c>
      <c r="R99" s="80"/>
    </row>
    <row r="100" spans="2:18" ht="30" customHeight="1" x14ac:dyDescent="0.2">
      <c r="B100" s="39">
        <v>78</v>
      </c>
      <c r="C100" s="43"/>
      <c r="D100" s="43"/>
      <c r="E100" s="35"/>
      <c r="F100" s="60"/>
      <c r="G100" s="60"/>
      <c r="H100" s="81">
        <f t="shared" si="1"/>
        <v>0</v>
      </c>
      <c r="I100" s="32"/>
      <c r="J100" s="31"/>
      <c r="K100" s="76"/>
      <c r="L100" s="33"/>
      <c r="M100" s="27"/>
      <c r="N100" s="27"/>
      <c r="O100" s="59">
        <f>IF(OR(J100=Dati!$B$4,J100=Dati!$C$4,J100=Dati!$D$4,J100=Dati!$E$4,J100=Dati!$B$5,J100=Dati!$C$5,M100=Dati!$U$12,I100=Dati!$V$20,I100=Dati!$U$17,I100=Dati!$U$18),"Nav piemērojams",IF(P100="x","Kļūda atzīmējot stadiju vai bojājumu",(((N100*100)*P100)+Q100)/100))</f>
        <v>0</v>
      </c>
      <c r="P100" s="57">
        <f>IF(COUNTIF(Dati!$S$4:$S$8,'Agronoma tabula'!D100),INDEX(Dati!$D$19:$H$29,MATCH('Agronoma tabula'!$J100,Dati!$C$19:$C$29,0),MATCH('Agronoma tabula'!$L100,Dati!$D$18:$H$18,0)),IF(COUNTIF(Dati!$T$4:$T$5,'Agronoma tabula'!D100),INDEX(Dati!$L$19:$P$29,MATCH('Agronoma tabula'!$J100,Dati!$K$19:$K$29,0),MATCH('Agronoma tabula'!$L100,Dati!$L$18:$P$18,0)),IF(COUNTIF(Dati!$U$4:$U$7,'Agronoma tabula'!D100),INDEX(Dati!$D$48:$H$58,MATCH('Agronoma tabula'!$J100,Dati!$C$48:$C$58,0),MATCH('Agronoma tabula'!$L100,Dati!$D$47:$H$47,0)),IF(COUNTIF(Dati!$V$4:$V$5,'Agronoma tabula'!D100),INDEX(Dati!$L$48:$P$58,MATCH('Agronoma tabula'!$J100,Dati!$K$48:$K$58,0),MATCH('Agronoma tabula'!$L100,Dati!$L$47:$P$47,0)),0))))</f>
        <v>0</v>
      </c>
      <c r="Q100" s="58">
        <f>IF(COUNTIF(Dati!$S$4:$S$8,'Agronoma tabula'!D100),INDEX(Dati!$D$32:$H$42,MATCH('Agronoma tabula'!$J100,Dati!$C$32:$C$42,0),MATCH('Agronoma tabula'!$L100,Dati!$D$31:$H$31,0)),IF(COUNTIF(Dati!$T$4:$T$5,'Agronoma tabula'!D100),INDEX(Dati!$L$32:$P$42,MATCH('Agronoma tabula'!$J100,Dati!$K$32:$K$42,0),MATCH('Agronoma tabula'!$L100,Dati!$L$31:$P$31,0)),IF(COUNTIF(Dati!$U$4:$U$7,'Agronoma tabula'!D100),INDEX(Dati!$D$61:$H$71,MATCH('Agronoma tabula'!$J100,Dati!$C$61:$C$71,0),MATCH('Agronoma tabula'!$L100,Dati!$D$60:$H$60,0)),IF(COUNTIF(Dati!$V$4:$V$5,'Agronoma tabula'!D100),INDEX(Dati!$L$61:$P$71,MATCH('Agronoma tabula'!$J100,Dati!$K$61:$K$71,0),MATCH('Agronoma tabula'!$L100,Dati!$L$60:$P$60,0)),0))))</f>
        <v>0</v>
      </c>
      <c r="R100" s="80"/>
    </row>
    <row r="101" spans="2:18" ht="30" customHeight="1" x14ac:dyDescent="0.2">
      <c r="B101" s="39">
        <v>79</v>
      </c>
      <c r="C101" s="43"/>
      <c r="D101" s="43"/>
      <c r="E101" s="35"/>
      <c r="F101" s="60"/>
      <c r="G101" s="60"/>
      <c r="H101" s="81">
        <f t="shared" si="1"/>
        <v>0</v>
      </c>
      <c r="I101" s="32"/>
      <c r="J101" s="31"/>
      <c r="K101" s="76"/>
      <c r="L101" s="33"/>
      <c r="M101" s="27"/>
      <c r="N101" s="27"/>
      <c r="O101" s="59">
        <f>IF(OR(J101=Dati!$B$4,J101=Dati!$C$4,J101=Dati!$D$4,J101=Dati!$E$4,J101=Dati!$B$5,J101=Dati!$C$5,M101=Dati!$U$12,I101=Dati!$V$20,I101=Dati!$U$17,I101=Dati!$U$18),"Nav piemērojams",IF(P101="x","Kļūda atzīmējot stadiju vai bojājumu",(((N101*100)*P101)+Q101)/100))</f>
        <v>0</v>
      </c>
      <c r="P101" s="57">
        <f>IF(COUNTIF(Dati!$S$4:$S$8,'Agronoma tabula'!D101),INDEX(Dati!$D$19:$H$29,MATCH('Agronoma tabula'!$J101,Dati!$C$19:$C$29,0),MATCH('Agronoma tabula'!$L101,Dati!$D$18:$H$18,0)),IF(COUNTIF(Dati!$T$4:$T$5,'Agronoma tabula'!D101),INDEX(Dati!$L$19:$P$29,MATCH('Agronoma tabula'!$J101,Dati!$K$19:$K$29,0),MATCH('Agronoma tabula'!$L101,Dati!$L$18:$P$18,0)),IF(COUNTIF(Dati!$U$4:$U$7,'Agronoma tabula'!D101),INDEX(Dati!$D$48:$H$58,MATCH('Agronoma tabula'!$J101,Dati!$C$48:$C$58,0),MATCH('Agronoma tabula'!$L101,Dati!$D$47:$H$47,0)),IF(COUNTIF(Dati!$V$4:$V$5,'Agronoma tabula'!D101),INDEX(Dati!$L$48:$P$58,MATCH('Agronoma tabula'!$J101,Dati!$K$48:$K$58,0),MATCH('Agronoma tabula'!$L101,Dati!$L$47:$P$47,0)),0))))</f>
        <v>0</v>
      </c>
      <c r="Q101" s="58">
        <f>IF(COUNTIF(Dati!$S$4:$S$8,'Agronoma tabula'!D101),INDEX(Dati!$D$32:$H$42,MATCH('Agronoma tabula'!$J101,Dati!$C$32:$C$42,0),MATCH('Agronoma tabula'!$L101,Dati!$D$31:$H$31,0)),IF(COUNTIF(Dati!$T$4:$T$5,'Agronoma tabula'!D101),INDEX(Dati!$L$32:$P$42,MATCH('Agronoma tabula'!$J101,Dati!$K$32:$K$42,0),MATCH('Agronoma tabula'!$L101,Dati!$L$31:$P$31,0)),IF(COUNTIF(Dati!$U$4:$U$7,'Agronoma tabula'!D101),INDEX(Dati!$D$61:$H$71,MATCH('Agronoma tabula'!$J101,Dati!$C$61:$C$71,0),MATCH('Agronoma tabula'!$L101,Dati!$D$60:$H$60,0)),IF(COUNTIF(Dati!$V$4:$V$5,'Agronoma tabula'!D101),INDEX(Dati!$L$61:$P$71,MATCH('Agronoma tabula'!$J101,Dati!$K$61:$K$71,0),MATCH('Agronoma tabula'!$L101,Dati!$L$60:$P$60,0)),0))))</f>
        <v>0</v>
      </c>
      <c r="R101" s="80"/>
    </row>
    <row r="102" spans="2:18" ht="30" customHeight="1" x14ac:dyDescent="0.2">
      <c r="B102" s="39">
        <v>80</v>
      </c>
      <c r="C102" s="43"/>
      <c r="D102" s="43"/>
      <c r="E102" s="35"/>
      <c r="F102" s="60"/>
      <c r="G102" s="60"/>
      <c r="H102" s="81">
        <f t="shared" si="1"/>
        <v>0</v>
      </c>
      <c r="I102" s="32"/>
      <c r="J102" s="31"/>
      <c r="K102" s="76"/>
      <c r="L102" s="33"/>
      <c r="M102" s="27"/>
      <c r="N102" s="27"/>
      <c r="O102" s="59">
        <f>IF(OR(J102=Dati!$B$4,J102=Dati!$C$4,J102=Dati!$D$4,J102=Dati!$E$4,J102=Dati!$B$5,J102=Dati!$C$5,M102=Dati!$U$12,I102=Dati!$V$20,I102=Dati!$U$17,I102=Dati!$U$18),"Nav piemērojams",IF(P102="x","Kļūda atzīmējot stadiju vai bojājumu",(((N102*100)*P102)+Q102)/100))</f>
        <v>0</v>
      </c>
      <c r="P102" s="57">
        <f>IF(COUNTIF(Dati!$S$4:$S$8,'Agronoma tabula'!D102),INDEX(Dati!$D$19:$H$29,MATCH('Agronoma tabula'!$J102,Dati!$C$19:$C$29,0),MATCH('Agronoma tabula'!$L102,Dati!$D$18:$H$18,0)),IF(COUNTIF(Dati!$T$4:$T$5,'Agronoma tabula'!D102),INDEX(Dati!$L$19:$P$29,MATCH('Agronoma tabula'!$J102,Dati!$K$19:$K$29,0),MATCH('Agronoma tabula'!$L102,Dati!$L$18:$P$18,0)),IF(COUNTIF(Dati!$U$4:$U$7,'Agronoma tabula'!D102),INDEX(Dati!$D$48:$H$58,MATCH('Agronoma tabula'!$J102,Dati!$C$48:$C$58,0),MATCH('Agronoma tabula'!$L102,Dati!$D$47:$H$47,0)),IF(COUNTIF(Dati!$V$4:$V$5,'Agronoma tabula'!D102),INDEX(Dati!$L$48:$P$58,MATCH('Agronoma tabula'!$J102,Dati!$K$48:$K$58,0),MATCH('Agronoma tabula'!$L102,Dati!$L$47:$P$47,0)),0))))</f>
        <v>0</v>
      </c>
      <c r="Q102" s="58">
        <f>IF(COUNTIF(Dati!$S$4:$S$8,'Agronoma tabula'!D102),INDEX(Dati!$D$32:$H$42,MATCH('Agronoma tabula'!$J102,Dati!$C$32:$C$42,0),MATCH('Agronoma tabula'!$L102,Dati!$D$31:$H$31,0)),IF(COUNTIF(Dati!$T$4:$T$5,'Agronoma tabula'!D102),INDEX(Dati!$L$32:$P$42,MATCH('Agronoma tabula'!$J102,Dati!$K$32:$K$42,0),MATCH('Agronoma tabula'!$L102,Dati!$L$31:$P$31,0)),IF(COUNTIF(Dati!$U$4:$U$7,'Agronoma tabula'!D102),INDEX(Dati!$D$61:$H$71,MATCH('Agronoma tabula'!$J102,Dati!$C$61:$C$71,0),MATCH('Agronoma tabula'!$L102,Dati!$D$60:$H$60,0)),IF(COUNTIF(Dati!$V$4:$V$5,'Agronoma tabula'!D102),INDEX(Dati!$L$61:$P$71,MATCH('Agronoma tabula'!$J102,Dati!$K$61:$K$71,0),MATCH('Agronoma tabula'!$L102,Dati!$L$60:$P$60,0)),0))))</f>
        <v>0</v>
      </c>
      <c r="R102" s="80"/>
    </row>
    <row r="103" spans="2:18" ht="30" customHeight="1" x14ac:dyDescent="0.2">
      <c r="B103" s="39">
        <v>81</v>
      </c>
      <c r="C103" s="43"/>
      <c r="D103" s="43"/>
      <c r="E103" s="35"/>
      <c r="F103" s="60"/>
      <c r="G103" s="60"/>
      <c r="H103" s="81">
        <f t="shared" si="1"/>
        <v>0</v>
      </c>
      <c r="I103" s="32"/>
      <c r="J103" s="31"/>
      <c r="K103" s="76"/>
      <c r="L103" s="33"/>
      <c r="M103" s="27"/>
      <c r="N103" s="27"/>
      <c r="O103" s="59">
        <f>IF(OR(J103=Dati!$B$4,J103=Dati!$C$4,J103=Dati!$D$4,J103=Dati!$E$4,J103=Dati!$B$5,J103=Dati!$C$5,M103=Dati!$U$12,I103=Dati!$V$20,I103=Dati!$U$17,I103=Dati!$U$18),"Nav piemērojams",IF(P103="x","Kļūda atzīmējot stadiju vai bojājumu",(((N103*100)*P103)+Q103)/100))</f>
        <v>0</v>
      </c>
      <c r="P103" s="57">
        <f>IF(COUNTIF(Dati!$S$4:$S$8,'Agronoma tabula'!D103),INDEX(Dati!$D$19:$H$29,MATCH('Agronoma tabula'!$J103,Dati!$C$19:$C$29,0),MATCH('Agronoma tabula'!$L103,Dati!$D$18:$H$18,0)),IF(COUNTIF(Dati!$T$4:$T$5,'Agronoma tabula'!D103),INDEX(Dati!$L$19:$P$29,MATCH('Agronoma tabula'!$J103,Dati!$K$19:$K$29,0),MATCH('Agronoma tabula'!$L103,Dati!$L$18:$P$18,0)),IF(COUNTIF(Dati!$U$4:$U$7,'Agronoma tabula'!D103),INDEX(Dati!$D$48:$H$58,MATCH('Agronoma tabula'!$J103,Dati!$C$48:$C$58,0),MATCH('Agronoma tabula'!$L103,Dati!$D$47:$H$47,0)),IF(COUNTIF(Dati!$V$4:$V$5,'Agronoma tabula'!D103),INDEX(Dati!$L$48:$P$58,MATCH('Agronoma tabula'!$J103,Dati!$K$48:$K$58,0),MATCH('Agronoma tabula'!$L103,Dati!$L$47:$P$47,0)),0))))</f>
        <v>0</v>
      </c>
      <c r="Q103" s="58">
        <f>IF(COUNTIF(Dati!$S$4:$S$8,'Agronoma tabula'!D103),INDEX(Dati!$D$32:$H$42,MATCH('Agronoma tabula'!$J103,Dati!$C$32:$C$42,0),MATCH('Agronoma tabula'!$L103,Dati!$D$31:$H$31,0)),IF(COUNTIF(Dati!$T$4:$T$5,'Agronoma tabula'!D103),INDEX(Dati!$L$32:$P$42,MATCH('Agronoma tabula'!$J103,Dati!$K$32:$K$42,0),MATCH('Agronoma tabula'!$L103,Dati!$L$31:$P$31,0)),IF(COUNTIF(Dati!$U$4:$U$7,'Agronoma tabula'!D103),INDEX(Dati!$D$61:$H$71,MATCH('Agronoma tabula'!$J103,Dati!$C$61:$C$71,0),MATCH('Agronoma tabula'!$L103,Dati!$D$60:$H$60,0)),IF(COUNTIF(Dati!$V$4:$V$5,'Agronoma tabula'!D103),INDEX(Dati!$L$61:$P$71,MATCH('Agronoma tabula'!$J103,Dati!$K$61:$K$71,0),MATCH('Agronoma tabula'!$L103,Dati!$L$60:$P$60,0)),0))))</f>
        <v>0</v>
      </c>
      <c r="R103" s="80"/>
    </row>
    <row r="104" spans="2:18" ht="30" customHeight="1" x14ac:dyDescent="0.2">
      <c r="B104" s="39">
        <v>82</v>
      </c>
      <c r="C104" s="43"/>
      <c r="D104" s="43"/>
      <c r="E104" s="35"/>
      <c r="F104" s="60"/>
      <c r="G104" s="60"/>
      <c r="H104" s="81">
        <f t="shared" si="1"/>
        <v>0</v>
      </c>
      <c r="I104" s="32"/>
      <c r="J104" s="31"/>
      <c r="K104" s="76"/>
      <c r="L104" s="33"/>
      <c r="M104" s="27"/>
      <c r="N104" s="27"/>
      <c r="O104" s="59">
        <f>IF(OR(J104=Dati!$B$4,J104=Dati!$C$4,J104=Dati!$D$4,J104=Dati!$E$4,J104=Dati!$B$5,J104=Dati!$C$5,M104=Dati!$U$12,I104=Dati!$V$20,I104=Dati!$U$17,I104=Dati!$U$18),"Nav piemērojams",IF(P104="x","Kļūda atzīmējot stadiju vai bojājumu",(((N104*100)*P104)+Q104)/100))</f>
        <v>0</v>
      </c>
      <c r="P104" s="57">
        <f>IF(COUNTIF(Dati!$S$4:$S$8,'Agronoma tabula'!D104),INDEX(Dati!$D$19:$H$29,MATCH('Agronoma tabula'!$J104,Dati!$C$19:$C$29,0),MATCH('Agronoma tabula'!$L104,Dati!$D$18:$H$18,0)),IF(COUNTIF(Dati!$T$4:$T$5,'Agronoma tabula'!D104),INDEX(Dati!$L$19:$P$29,MATCH('Agronoma tabula'!$J104,Dati!$K$19:$K$29,0),MATCH('Agronoma tabula'!$L104,Dati!$L$18:$P$18,0)),IF(COUNTIF(Dati!$U$4:$U$7,'Agronoma tabula'!D104),INDEX(Dati!$D$48:$H$58,MATCH('Agronoma tabula'!$J104,Dati!$C$48:$C$58,0),MATCH('Agronoma tabula'!$L104,Dati!$D$47:$H$47,0)),IF(COUNTIF(Dati!$V$4:$V$5,'Agronoma tabula'!D104),INDEX(Dati!$L$48:$P$58,MATCH('Agronoma tabula'!$J104,Dati!$K$48:$K$58,0),MATCH('Agronoma tabula'!$L104,Dati!$L$47:$P$47,0)),0))))</f>
        <v>0</v>
      </c>
      <c r="Q104" s="58">
        <f>IF(COUNTIF(Dati!$S$4:$S$8,'Agronoma tabula'!D104),INDEX(Dati!$D$32:$H$42,MATCH('Agronoma tabula'!$J104,Dati!$C$32:$C$42,0),MATCH('Agronoma tabula'!$L104,Dati!$D$31:$H$31,0)),IF(COUNTIF(Dati!$T$4:$T$5,'Agronoma tabula'!D104),INDEX(Dati!$L$32:$P$42,MATCH('Agronoma tabula'!$J104,Dati!$K$32:$K$42,0),MATCH('Agronoma tabula'!$L104,Dati!$L$31:$P$31,0)),IF(COUNTIF(Dati!$U$4:$U$7,'Agronoma tabula'!D104),INDEX(Dati!$D$61:$H$71,MATCH('Agronoma tabula'!$J104,Dati!$C$61:$C$71,0),MATCH('Agronoma tabula'!$L104,Dati!$D$60:$H$60,0)),IF(COUNTIF(Dati!$V$4:$V$5,'Agronoma tabula'!D104),INDEX(Dati!$L$61:$P$71,MATCH('Agronoma tabula'!$J104,Dati!$K$61:$K$71,0),MATCH('Agronoma tabula'!$L104,Dati!$L$60:$P$60,0)),0))))</f>
        <v>0</v>
      </c>
      <c r="R104" s="80"/>
    </row>
    <row r="105" spans="2:18" ht="30" customHeight="1" x14ac:dyDescent="0.2">
      <c r="B105" s="39">
        <v>83</v>
      </c>
      <c r="C105" s="43"/>
      <c r="D105" s="43"/>
      <c r="E105" s="35"/>
      <c r="F105" s="60"/>
      <c r="G105" s="60"/>
      <c r="H105" s="81">
        <f t="shared" si="1"/>
        <v>0</v>
      </c>
      <c r="I105" s="32"/>
      <c r="J105" s="31"/>
      <c r="K105" s="76"/>
      <c r="L105" s="33"/>
      <c r="M105" s="27"/>
      <c r="N105" s="27"/>
      <c r="O105" s="59">
        <f>IF(OR(J105=Dati!$B$4,J105=Dati!$C$4,J105=Dati!$D$4,J105=Dati!$E$4,J105=Dati!$B$5,J105=Dati!$C$5,M105=Dati!$U$12,I105=Dati!$V$20,I105=Dati!$U$17,I105=Dati!$U$18),"Nav piemērojams",IF(P105="x","Kļūda atzīmējot stadiju vai bojājumu",(((N105*100)*P105)+Q105)/100))</f>
        <v>0</v>
      </c>
      <c r="P105" s="57">
        <f>IF(COUNTIF(Dati!$S$4:$S$8,'Agronoma tabula'!D105),INDEX(Dati!$D$19:$H$29,MATCH('Agronoma tabula'!$J105,Dati!$C$19:$C$29,0),MATCH('Agronoma tabula'!$L105,Dati!$D$18:$H$18,0)),IF(COUNTIF(Dati!$T$4:$T$5,'Agronoma tabula'!D105),INDEX(Dati!$L$19:$P$29,MATCH('Agronoma tabula'!$J105,Dati!$K$19:$K$29,0),MATCH('Agronoma tabula'!$L105,Dati!$L$18:$P$18,0)),IF(COUNTIF(Dati!$U$4:$U$7,'Agronoma tabula'!D105),INDEX(Dati!$D$48:$H$58,MATCH('Agronoma tabula'!$J105,Dati!$C$48:$C$58,0),MATCH('Agronoma tabula'!$L105,Dati!$D$47:$H$47,0)),IF(COUNTIF(Dati!$V$4:$V$5,'Agronoma tabula'!D105),INDEX(Dati!$L$48:$P$58,MATCH('Agronoma tabula'!$J105,Dati!$K$48:$K$58,0),MATCH('Agronoma tabula'!$L105,Dati!$L$47:$P$47,0)),0))))</f>
        <v>0</v>
      </c>
      <c r="Q105" s="58">
        <f>IF(COUNTIF(Dati!$S$4:$S$8,'Agronoma tabula'!D105),INDEX(Dati!$D$32:$H$42,MATCH('Agronoma tabula'!$J105,Dati!$C$32:$C$42,0),MATCH('Agronoma tabula'!$L105,Dati!$D$31:$H$31,0)),IF(COUNTIF(Dati!$T$4:$T$5,'Agronoma tabula'!D105),INDEX(Dati!$L$32:$P$42,MATCH('Agronoma tabula'!$J105,Dati!$K$32:$K$42,0),MATCH('Agronoma tabula'!$L105,Dati!$L$31:$P$31,0)),IF(COUNTIF(Dati!$U$4:$U$7,'Agronoma tabula'!D105),INDEX(Dati!$D$61:$H$71,MATCH('Agronoma tabula'!$J105,Dati!$C$61:$C$71,0),MATCH('Agronoma tabula'!$L105,Dati!$D$60:$H$60,0)),IF(COUNTIF(Dati!$V$4:$V$5,'Agronoma tabula'!D105),INDEX(Dati!$L$61:$P$71,MATCH('Agronoma tabula'!$J105,Dati!$K$61:$K$71,0),MATCH('Agronoma tabula'!$L105,Dati!$L$60:$P$60,0)),0))))</f>
        <v>0</v>
      </c>
      <c r="R105" s="80"/>
    </row>
    <row r="106" spans="2:18" ht="30" customHeight="1" x14ac:dyDescent="0.2">
      <c r="B106" s="39">
        <v>84</v>
      </c>
      <c r="C106" s="43"/>
      <c r="D106" s="43"/>
      <c r="E106" s="35"/>
      <c r="F106" s="60"/>
      <c r="G106" s="60"/>
      <c r="H106" s="81">
        <f t="shared" si="1"/>
        <v>0</v>
      </c>
      <c r="I106" s="32"/>
      <c r="J106" s="31"/>
      <c r="K106" s="76"/>
      <c r="L106" s="33"/>
      <c r="M106" s="27"/>
      <c r="N106" s="27"/>
      <c r="O106" s="59">
        <f>IF(OR(J106=Dati!$B$4,J106=Dati!$C$4,J106=Dati!$D$4,J106=Dati!$E$4,J106=Dati!$B$5,J106=Dati!$C$5,M106=Dati!$U$12,I106=Dati!$V$20,I106=Dati!$U$17,I106=Dati!$U$18),"Nav piemērojams",IF(P106="x","Kļūda atzīmējot stadiju vai bojājumu",(((N106*100)*P106)+Q106)/100))</f>
        <v>0</v>
      </c>
      <c r="P106" s="57">
        <f>IF(COUNTIF(Dati!$S$4:$S$8,'Agronoma tabula'!D106),INDEX(Dati!$D$19:$H$29,MATCH('Agronoma tabula'!$J106,Dati!$C$19:$C$29,0),MATCH('Agronoma tabula'!$L106,Dati!$D$18:$H$18,0)),IF(COUNTIF(Dati!$T$4:$T$5,'Agronoma tabula'!D106),INDEX(Dati!$L$19:$P$29,MATCH('Agronoma tabula'!$J106,Dati!$K$19:$K$29,0),MATCH('Agronoma tabula'!$L106,Dati!$L$18:$P$18,0)),IF(COUNTIF(Dati!$U$4:$U$7,'Agronoma tabula'!D106),INDEX(Dati!$D$48:$H$58,MATCH('Agronoma tabula'!$J106,Dati!$C$48:$C$58,0),MATCH('Agronoma tabula'!$L106,Dati!$D$47:$H$47,0)),IF(COUNTIF(Dati!$V$4:$V$5,'Agronoma tabula'!D106),INDEX(Dati!$L$48:$P$58,MATCH('Agronoma tabula'!$J106,Dati!$K$48:$K$58,0),MATCH('Agronoma tabula'!$L106,Dati!$L$47:$P$47,0)),0))))</f>
        <v>0</v>
      </c>
      <c r="Q106" s="58">
        <f>IF(COUNTIF(Dati!$S$4:$S$8,'Agronoma tabula'!D106),INDEX(Dati!$D$32:$H$42,MATCH('Agronoma tabula'!$J106,Dati!$C$32:$C$42,0),MATCH('Agronoma tabula'!$L106,Dati!$D$31:$H$31,0)),IF(COUNTIF(Dati!$T$4:$T$5,'Agronoma tabula'!D106),INDEX(Dati!$L$32:$P$42,MATCH('Agronoma tabula'!$J106,Dati!$K$32:$K$42,0),MATCH('Agronoma tabula'!$L106,Dati!$L$31:$P$31,0)),IF(COUNTIF(Dati!$U$4:$U$7,'Agronoma tabula'!D106),INDEX(Dati!$D$61:$H$71,MATCH('Agronoma tabula'!$J106,Dati!$C$61:$C$71,0),MATCH('Agronoma tabula'!$L106,Dati!$D$60:$H$60,0)),IF(COUNTIF(Dati!$V$4:$V$5,'Agronoma tabula'!D106),INDEX(Dati!$L$61:$P$71,MATCH('Agronoma tabula'!$J106,Dati!$K$61:$K$71,0),MATCH('Agronoma tabula'!$L106,Dati!$L$60:$P$60,0)),0))))</f>
        <v>0</v>
      </c>
      <c r="R106" s="80"/>
    </row>
    <row r="107" spans="2:18" ht="30" customHeight="1" x14ac:dyDescent="0.2">
      <c r="B107" s="39">
        <v>85</v>
      </c>
      <c r="C107" s="43"/>
      <c r="D107" s="43"/>
      <c r="E107" s="35"/>
      <c r="F107" s="60"/>
      <c r="G107" s="60"/>
      <c r="H107" s="81">
        <f t="shared" si="1"/>
        <v>0</v>
      </c>
      <c r="I107" s="32"/>
      <c r="J107" s="31"/>
      <c r="K107" s="76"/>
      <c r="L107" s="33"/>
      <c r="M107" s="27"/>
      <c r="N107" s="27"/>
      <c r="O107" s="59">
        <f>IF(OR(J107=Dati!$B$4,J107=Dati!$C$4,J107=Dati!$D$4,J107=Dati!$E$4,J107=Dati!$B$5,J107=Dati!$C$5,M107=Dati!$U$12,I107=Dati!$V$20,I107=Dati!$U$17,I107=Dati!$U$18),"Nav piemērojams",IF(P107="x","Kļūda atzīmējot stadiju vai bojājumu",(((N107*100)*P107)+Q107)/100))</f>
        <v>0</v>
      </c>
      <c r="P107" s="57">
        <f>IF(COUNTIF(Dati!$S$4:$S$8,'Agronoma tabula'!D107),INDEX(Dati!$D$19:$H$29,MATCH('Agronoma tabula'!$J107,Dati!$C$19:$C$29,0),MATCH('Agronoma tabula'!$L107,Dati!$D$18:$H$18,0)),IF(COUNTIF(Dati!$T$4:$T$5,'Agronoma tabula'!D107),INDEX(Dati!$L$19:$P$29,MATCH('Agronoma tabula'!$J107,Dati!$K$19:$K$29,0),MATCH('Agronoma tabula'!$L107,Dati!$L$18:$P$18,0)),IF(COUNTIF(Dati!$U$4:$U$7,'Agronoma tabula'!D107),INDEX(Dati!$D$48:$H$58,MATCH('Agronoma tabula'!$J107,Dati!$C$48:$C$58,0),MATCH('Agronoma tabula'!$L107,Dati!$D$47:$H$47,0)),IF(COUNTIF(Dati!$V$4:$V$5,'Agronoma tabula'!D107),INDEX(Dati!$L$48:$P$58,MATCH('Agronoma tabula'!$J107,Dati!$K$48:$K$58,0),MATCH('Agronoma tabula'!$L107,Dati!$L$47:$P$47,0)),0))))</f>
        <v>0</v>
      </c>
      <c r="Q107" s="58">
        <f>IF(COUNTIF(Dati!$S$4:$S$8,'Agronoma tabula'!D107),INDEX(Dati!$D$32:$H$42,MATCH('Agronoma tabula'!$J107,Dati!$C$32:$C$42,0),MATCH('Agronoma tabula'!$L107,Dati!$D$31:$H$31,0)),IF(COUNTIF(Dati!$T$4:$T$5,'Agronoma tabula'!D107),INDEX(Dati!$L$32:$P$42,MATCH('Agronoma tabula'!$J107,Dati!$K$32:$K$42,0),MATCH('Agronoma tabula'!$L107,Dati!$L$31:$P$31,0)),IF(COUNTIF(Dati!$U$4:$U$7,'Agronoma tabula'!D107),INDEX(Dati!$D$61:$H$71,MATCH('Agronoma tabula'!$J107,Dati!$C$61:$C$71,0),MATCH('Agronoma tabula'!$L107,Dati!$D$60:$H$60,0)),IF(COUNTIF(Dati!$V$4:$V$5,'Agronoma tabula'!D107),INDEX(Dati!$L$61:$P$71,MATCH('Agronoma tabula'!$J107,Dati!$K$61:$K$71,0),MATCH('Agronoma tabula'!$L107,Dati!$L$60:$P$60,0)),0))))</f>
        <v>0</v>
      </c>
      <c r="R107" s="80"/>
    </row>
    <row r="108" spans="2:18" ht="30" customHeight="1" x14ac:dyDescent="0.2">
      <c r="B108" s="39">
        <v>86</v>
      </c>
      <c r="C108" s="43"/>
      <c r="D108" s="43"/>
      <c r="E108" s="35"/>
      <c r="F108" s="60"/>
      <c r="G108" s="60"/>
      <c r="H108" s="81">
        <f t="shared" si="1"/>
        <v>0</v>
      </c>
      <c r="I108" s="32"/>
      <c r="J108" s="31"/>
      <c r="K108" s="76"/>
      <c r="L108" s="33"/>
      <c r="M108" s="27"/>
      <c r="N108" s="27"/>
      <c r="O108" s="59">
        <f>IF(OR(J108=Dati!$B$4,J108=Dati!$C$4,J108=Dati!$D$4,J108=Dati!$E$4,J108=Dati!$B$5,J108=Dati!$C$5,M108=Dati!$U$12,I108=Dati!$V$20,I108=Dati!$U$17,I108=Dati!$U$18),"Nav piemērojams",IF(P108="x","Kļūda atzīmējot stadiju vai bojājumu",(((N108*100)*P108)+Q108)/100))</f>
        <v>0</v>
      </c>
      <c r="P108" s="57">
        <f>IF(COUNTIF(Dati!$S$4:$S$8,'Agronoma tabula'!D108),INDEX(Dati!$D$19:$H$29,MATCH('Agronoma tabula'!$J108,Dati!$C$19:$C$29,0),MATCH('Agronoma tabula'!$L108,Dati!$D$18:$H$18,0)),IF(COUNTIF(Dati!$T$4:$T$5,'Agronoma tabula'!D108),INDEX(Dati!$L$19:$P$29,MATCH('Agronoma tabula'!$J108,Dati!$K$19:$K$29,0),MATCH('Agronoma tabula'!$L108,Dati!$L$18:$P$18,0)),IF(COUNTIF(Dati!$U$4:$U$7,'Agronoma tabula'!D108),INDEX(Dati!$D$48:$H$58,MATCH('Agronoma tabula'!$J108,Dati!$C$48:$C$58,0),MATCH('Agronoma tabula'!$L108,Dati!$D$47:$H$47,0)),IF(COUNTIF(Dati!$V$4:$V$5,'Agronoma tabula'!D108),INDEX(Dati!$L$48:$P$58,MATCH('Agronoma tabula'!$J108,Dati!$K$48:$K$58,0),MATCH('Agronoma tabula'!$L108,Dati!$L$47:$P$47,0)),0))))</f>
        <v>0</v>
      </c>
      <c r="Q108" s="58">
        <f>IF(COUNTIF(Dati!$S$4:$S$8,'Agronoma tabula'!D108),INDEX(Dati!$D$32:$H$42,MATCH('Agronoma tabula'!$J108,Dati!$C$32:$C$42,0),MATCH('Agronoma tabula'!$L108,Dati!$D$31:$H$31,0)),IF(COUNTIF(Dati!$T$4:$T$5,'Agronoma tabula'!D108),INDEX(Dati!$L$32:$P$42,MATCH('Agronoma tabula'!$J108,Dati!$K$32:$K$42,0),MATCH('Agronoma tabula'!$L108,Dati!$L$31:$P$31,0)),IF(COUNTIF(Dati!$U$4:$U$7,'Agronoma tabula'!D108),INDEX(Dati!$D$61:$H$71,MATCH('Agronoma tabula'!$J108,Dati!$C$61:$C$71,0),MATCH('Agronoma tabula'!$L108,Dati!$D$60:$H$60,0)),IF(COUNTIF(Dati!$V$4:$V$5,'Agronoma tabula'!D108),INDEX(Dati!$L$61:$P$71,MATCH('Agronoma tabula'!$J108,Dati!$K$61:$K$71,0),MATCH('Agronoma tabula'!$L108,Dati!$L$60:$P$60,0)),0))))</f>
        <v>0</v>
      </c>
      <c r="R108" s="80"/>
    </row>
    <row r="109" spans="2:18" ht="30" customHeight="1" x14ac:dyDescent="0.2">
      <c r="B109" s="39">
        <v>87</v>
      </c>
      <c r="C109" s="43"/>
      <c r="D109" s="43"/>
      <c r="E109" s="35"/>
      <c r="F109" s="60"/>
      <c r="G109" s="60"/>
      <c r="H109" s="81">
        <f t="shared" si="1"/>
        <v>0</v>
      </c>
      <c r="I109" s="32"/>
      <c r="J109" s="31"/>
      <c r="K109" s="76"/>
      <c r="L109" s="33"/>
      <c r="M109" s="27"/>
      <c r="N109" s="27"/>
      <c r="O109" s="59">
        <f>IF(OR(J109=Dati!$B$4,J109=Dati!$C$4,J109=Dati!$D$4,J109=Dati!$E$4,J109=Dati!$B$5,J109=Dati!$C$5,M109=Dati!$U$12,I109=Dati!$V$20,I109=Dati!$U$17,I109=Dati!$U$18),"Nav piemērojams",IF(P109="x","Kļūda atzīmējot stadiju vai bojājumu",(((N109*100)*P109)+Q109)/100))</f>
        <v>0</v>
      </c>
      <c r="P109" s="57">
        <f>IF(COUNTIF(Dati!$S$4:$S$8,'Agronoma tabula'!D109),INDEX(Dati!$D$19:$H$29,MATCH('Agronoma tabula'!$J109,Dati!$C$19:$C$29,0),MATCH('Agronoma tabula'!$L109,Dati!$D$18:$H$18,0)),IF(COUNTIF(Dati!$T$4:$T$5,'Agronoma tabula'!D109),INDEX(Dati!$L$19:$P$29,MATCH('Agronoma tabula'!$J109,Dati!$K$19:$K$29,0),MATCH('Agronoma tabula'!$L109,Dati!$L$18:$P$18,0)),IF(COUNTIF(Dati!$U$4:$U$7,'Agronoma tabula'!D109),INDEX(Dati!$D$48:$H$58,MATCH('Agronoma tabula'!$J109,Dati!$C$48:$C$58,0),MATCH('Agronoma tabula'!$L109,Dati!$D$47:$H$47,0)),IF(COUNTIF(Dati!$V$4:$V$5,'Agronoma tabula'!D109),INDEX(Dati!$L$48:$P$58,MATCH('Agronoma tabula'!$J109,Dati!$K$48:$K$58,0),MATCH('Agronoma tabula'!$L109,Dati!$L$47:$P$47,0)),0))))</f>
        <v>0</v>
      </c>
      <c r="Q109" s="58">
        <f>IF(COUNTIF(Dati!$S$4:$S$8,'Agronoma tabula'!D109),INDEX(Dati!$D$32:$H$42,MATCH('Agronoma tabula'!$J109,Dati!$C$32:$C$42,0),MATCH('Agronoma tabula'!$L109,Dati!$D$31:$H$31,0)),IF(COUNTIF(Dati!$T$4:$T$5,'Agronoma tabula'!D109),INDEX(Dati!$L$32:$P$42,MATCH('Agronoma tabula'!$J109,Dati!$K$32:$K$42,0),MATCH('Agronoma tabula'!$L109,Dati!$L$31:$P$31,0)),IF(COUNTIF(Dati!$U$4:$U$7,'Agronoma tabula'!D109),INDEX(Dati!$D$61:$H$71,MATCH('Agronoma tabula'!$J109,Dati!$C$61:$C$71,0),MATCH('Agronoma tabula'!$L109,Dati!$D$60:$H$60,0)),IF(COUNTIF(Dati!$V$4:$V$5,'Agronoma tabula'!D109),INDEX(Dati!$L$61:$P$71,MATCH('Agronoma tabula'!$J109,Dati!$K$61:$K$71,0),MATCH('Agronoma tabula'!$L109,Dati!$L$60:$P$60,0)),0))))</f>
        <v>0</v>
      </c>
      <c r="R109" s="80"/>
    </row>
    <row r="110" spans="2:18" ht="30" customHeight="1" x14ac:dyDescent="0.2">
      <c r="B110" s="39">
        <v>88</v>
      </c>
      <c r="C110" s="43"/>
      <c r="D110" s="43"/>
      <c r="E110" s="35"/>
      <c r="F110" s="60"/>
      <c r="G110" s="60"/>
      <c r="H110" s="81">
        <f t="shared" si="1"/>
        <v>0</v>
      </c>
      <c r="I110" s="32"/>
      <c r="J110" s="31"/>
      <c r="K110" s="76"/>
      <c r="L110" s="33"/>
      <c r="M110" s="27"/>
      <c r="N110" s="27"/>
      <c r="O110" s="59">
        <f>IF(OR(J110=Dati!$B$4,J110=Dati!$C$4,J110=Dati!$D$4,J110=Dati!$E$4,J110=Dati!$B$5,J110=Dati!$C$5,M110=Dati!$U$12,I110=Dati!$V$20,I110=Dati!$U$17,I110=Dati!$U$18),"Nav piemērojams",IF(P110="x","Kļūda atzīmējot stadiju vai bojājumu",(((N110*100)*P110)+Q110)/100))</f>
        <v>0</v>
      </c>
      <c r="P110" s="57">
        <f>IF(COUNTIF(Dati!$S$4:$S$8,'Agronoma tabula'!D110),INDEX(Dati!$D$19:$H$29,MATCH('Agronoma tabula'!$J110,Dati!$C$19:$C$29,0),MATCH('Agronoma tabula'!$L110,Dati!$D$18:$H$18,0)),IF(COUNTIF(Dati!$T$4:$T$5,'Agronoma tabula'!D110),INDEX(Dati!$L$19:$P$29,MATCH('Agronoma tabula'!$J110,Dati!$K$19:$K$29,0),MATCH('Agronoma tabula'!$L110,Dati!$L$18:$P$18,0)),IF(COUNTIF(Dati!$U$4:$U$7,'Agronoma tabula'!D110),INDEX(Dati!$D$48:$H$58,MATCH('Agronoma tabula'!$J110,Dati!$C$48:$C$58,0),MATCH('Agronoma tabula'!$L110,Dati!$D$47:$H$47,0)),IF(COUNTIF(Dati!$V$4:$V$5,'Agronoma tabula'!D110),INDEX(Dati!$L$48:$P$58,MATCH('Agronoma tabula'!$J110,Dati!$K$48:$K$58,0),MATCH('Agronoma tabula'!$L110,Dati!$L$47:$P$47,0)),0))))</f>
        <v>0</v>
      </c>
      <c r="Q110" s="58">
        <f>IF(COUNTIF(Dati!$S$4:$S$8,'Agronoma tabula'!D110),INDEX(Dati!$D$32:$H$42,MATCH('Agronoma tabula'!$J110,Dati!$C$32:$C$42,0),MATCH('Agronoma tabula'!$L110,Dati!$D$31:$H$31,0)),IF(COUNTIF(Dati!$T$4:$T$5,'Agronoma tabula'!D110),INDEX(Dati!$L$32:$P$42,MATCH('Agronoma tabula'!$J110,Dati!$K$32:$K$42,0),MATCH('Agronoma tabula'!$L110,Dati!$L$31:$P$31,0)),IF(COUNTIF(Dati!$U$4:$U$7,'Agronoma tabula'!D110),INDEX(Dati!$D$61:$H$71,MATCH('Agronoma tabula'!$J110,Dati!$C$61:$C$71,0),MATCH('Agronoma tabula'!$L110,Dati!$D$60:$H$60,0)),IF(COUNTIF(Dati!$V$4:$V$5,'Agronoma tabula'!D110),INDEX(Dati!$L$61:$P$71,MATCH('Agronoma tabula'!$J110,Dati!$K$61:$K$71,0),MATCH('Agronoma tabula'!$L110,Dati!$L$60:$P$60,0)),0))))</f>
        <v>0</v>
      </c>
      <c r="R110" s="80"/>
    </row>
    <row r="111" spans="2:18" ht="30" customHeight="1" x14ac:dyDescent="0.2">
      <c r="B111" s="39">
        <v>89</v>
      </c>
      <c r="C111" s="43"/>
      <c r="D111" s="43"/>
      <c r="E111" s="35"/>
      <c r="F111" s="60"/>
      <c r="G111" s="60"/>
      <c r="H111" s="81">
        <f t="shared" si="1"/>
        <v>0</v>
      </c>
      <c r="I111" s="32"/>
      <c r="J111" s="31"/>
      <c r="K111" s="76"/>
      <c r="L111" s="33"/>
      <c r="M111" s="27"/>
      <c r="N111" s="27"/>
      <c r="O111" s="59">
        <f>IF(OR(J111=Dati!$B$4,J111=Dati!$C$4,J111=Dati!$D$4,J111=Dati!$E$4,J111=Dati!$B$5,J111=Dati!$C$5,M111=Dati!$U$12,I111=Dati!$V$20,I111=Dati!$U$17,I111=Dati!$U$18),"Nav piemērojams",IF(P111="x","Kļūda atzīmējot stadiju vai bojājumu",(((N111*100)*P111)+Q111)/100))</f>
        <v>0</v>
      </c>
      <c r="P111" s="57">
        <f>IF(COUNTIF(Dati!$S$4:$S$8,'Agronoma tabula'!D111),INDEX(Dati!$D$19:$H$29,MATCH('Agronoma tabula'!$J111,Dati!$C$19:$C$29,0),MATCH('Agronoma tabula'!$L111,Dati!$D$18:$H$18,0)),IF(COUNTIF(Dati!$T$4:$T$5,'Agronoma tabula'!D111),INDEX(Dati!$L$19:$P$29,MATCH('Agronoma tabula'!$J111,Dati!$K$19:$K$29,0),MATCH('Agronoma tabula'!$L111,Dati!$L$18:$P$18,0)),IF(COUNTIF(Dati!$U$4:$U$7,'Agronoma tabula'!D111),INDEX(Dati!$D$48:$H$58,MATCH('Agronoma tabula'!$J111,Dati!$C$48:$C$58,0),MATCH('Agronoma tabula'!$L111,Dati!$D$47:$H$47,0)),IF(COUNTIF(Dati!$V$4:$V$5,'Agronoma tabula'!D111),INDEX(Dati!$L$48:$P$58,MATCH('Agronoma tabula'!$J111,Dati!$K$48:$K$58,0),MATCH('Agronoma tabula'!$L111,Dati!$L$47:$P$47,0)),0))))</f>
        <v>0</v>
      </c>
      <c r="Q111" s="58">
        <f>IF(COUNTIF(Dati!$S$4:$S$8,'Agronoma tabula'!D111),INDEX(Dati!$D$32:$H$42,MATCH('Agronoma tabula'!$J111,Dati!$C$32:$C$42,0),MATCH('Agronoma tabula'!$L111,Dati!$D$31:$H$31,0)),IF(COUNTIF(Dati!$T$4:$T$5,'Agronoma tabula'!D111),INDEX(Dati!$L$32:$P$42,MATCH('Agronoma tabula'!$J111,Dati!$K$32:$K$42,0),MATCH('Agronoma tabula'!$L111,Dati!$L$31:$P$31,0)),IF(COUNTIF(Dati!$U$4:$U$7,'Agronoma tabula'!D111),INDEX(Dati!$D$61:$H$71,MATCH('Agronoma tabula'!$J111,Dati!$C$61:$C$71,0),MATCH('Agronoma tabula'!$L111,Dati!$D$60:$H$60,0)),IF(COUNTIF(Dati!$V$4:$V$5,'Agronoma tabula'!D111),INDEX(Dati!$L$61:$P$71,MATCH('Agronoma tabula'!$J111,Dati!$K$61:$K$71,0),MATCH('Agronoma tabula'!$L111,Dati!$L$60:$P$60,0)),0))))</f>
        <v>0</v>
      </c>
      <c r="R111" s="80"/>
    </row>
    <row r="112" spans="2:18" ht="30" customHeight="1" x14ac:dyDescent="0.2">
      <c r="B112" s="39">
        <v>90</v>
      </c>
      <c r="C112" s="43"/>
      <c r="D112" s="43"/>
      <c r="E112" s="35"/>
      <c r="F112" s="60"/>
      <c r="G112" s="60"/>
      <c r="H112" s="81">
        <f t="shared" si="1"/>
        <v>0</v>
      </c>
      <c r="I112" s="32"/>
      <c r="J112" s="31"/>
      <c r="K112" s="76"/>
      <c r="L112" s="33"/>
      <c r="M112" s="27"/>
      <c r="N112" s="27"/>
      <c r="O112" s="59">
        <f>IF(OR(J112=Dati!$B$4,J112=Dati!$C$4,J112=Dati!$D$4,J112=Dati!$E$4,J112=Dati!$B$5,J112=Dati!$C$5,M112=Dati!$U$12,I112=Dati!$V$20,I112=Dati!$U$17,I112=Dati!$U$18),"Nav piemērojams",IF(P112="x","Kļūda atzīmējot stadiju vai bojājumu",(((N112*100)*P112)+Q112)/100))</f>
        <v>0</v>
      </c>
      <c r="P112" s="57">
        <f>IF(COUNTIF(Dati!$S$4:$S$8,'Agronoma tabula'!D112),INDEX(Dati!$D$19:$H$29,MATCH('Agronoma tabula'!$J112,Dati!$C$19:$C$29,0),MATCH('Agronoma tabula'!$L112,Dati!$D$18:$H$18,0)),IF(COUNTIF(Dati!$T$4:$T$5,'Agronoma tabula'!D112),INDEX(Dati!$L$19:$P$29,MATCH('Agronoma tabula'!$J112,Dati!$K$19:$K$29,0),MATCH('Agronoma tabula'!$L112,Dati!$L$18:$P$18,0)),IF(COUNTIF(Dati!$U$4:$U$7,'Agronoma tabula'!D112),INDEX(Dati!$D$48:$H$58,MATCH('Agronoma tabula'!$J112,Dati!$C$48:$C$58,0),MATCH('Agronoma tabula'!$L112,Dati!$D$47:$H$47,0)),IF(COUNTIF(Dati!$V$4:$V$5,'Agronoma tabula'!D112),INDEX(Dati!$L$48:$P$58,MATCH('Agronoma tabula'!$J112,Dati!$K$48:$K$58,0),MATCH('Agronoma tabula'!$L112,Dati!$L$47:$P$47,0)),0))))</f>
        <v>0</v>
      </c>
      <c r="Q112" s="58">
        <f>IF(COUNTIF(Dati!$S$4:$S$8,'Agronoma tabula'!D112),INDEX(Dati!$D$32:$H$42,MATCH('Agronoma tabula'!$J112,Dati!$C$32:$C$42,0),MATCH('Agronoma tabula'!$L112,Dati!$D$31:$H$31,0)),IF(COUNTIF(Dati!$T$4:$T$5,'Agronoma tabula'!D112),INDEX(Dati!$L$32:$P$42,MATCH('Agronoma tabula'!$J112,Dati!$K$32:$K$42,0),MATCH('Agronoma tabula'!$L112,Dati!$L$31:$P$31,0)),IF(COUNTIF(Dati!$U$4:$U$7,'Agronoma tabula'!D112),INDEX(Dati!$D$61:$H$71,MATCH('Agronoma tabula'!$J112,Dati!$C$61:$C$71,0),MATCH('Agronoma tabula'!$L112,Dati!$D$60:$H$60,0)),IF(COUNTIF(Dati!$V$4:$V$5,'Agronoma tabula'!D112),INDEX(Dati!$L$61:$P$71,MATCH('Agronoma tabula'!$J112,Dati!$K$61:$K$71,0),MATCH('Agronoma tabula'!$L112,Dati!$L$60:$P$60,0)),0))))</f>
        <v>0</v>
      </c>
      <c r="R112" s="80"/>
    </row>
    <row r="113" spans="2:18" ht="30" customHeight="1" x14ac:dyDescent="0.2">
      <c r="B113" s="39">
        <v>91</v>
      </c>
      <c r="C113" s="43"/>
      <c r="D113" s="43"/>
      <c r="E113" s="35"/>
      <c r="F113" s="60"/>
      <c r="G113" s="60"/>
      <c r="H113" s="81">
        <f t="shared" si="1"/>
        <v>0</v>
      </c>
      <c r="I113" s="32"/>
      <c r="J113" s="31"/>
      <c r="K113" s="76"/>
      <c r="L113" s="33"/>
      <c r="M113" s="27"/>
      <c r="N113" s="27"/>
      <c r="O113" s="59">
        <f>IF(OR(J113=Dati!$B$4,J113=Dati!$C$4,J113=Dati!$D$4,J113=Dati!$E$4,J113=Dati!$B$5,J113=Dati!$C$5,M113=Dati!$U$12,I113=Dati!$V$20,I113=Dati!$U$17,I113=Dati!$U$18),"Nav piemērojams",IF(P113="x","Kļūda atzīmējot stadiju vai bojājumu",(((N113*100)*P113)+Q113)/100))</f>
        <v>0</v>
      </c>
      <c r="P113" s="57">
        <f>IF(COUNTIF(Dati!$S$4:$S$8,'Agronoma tabula'!D113),INDEX(Dati!$D$19:$H$29,MATCH('Agronoma tabula'!$J113,Dati!$C$19:$C$29,0),MATCH('Agronoma tabula'!$L113,Dati!$D$18:$H$18,0)),IF(COUNTIF(Dati!$T$4:$T$5,'Agronoma tabula'!D113),INDEX(Dati!$L$19:$P$29,MATCH('Agronoma tabula'!$J113,Dati!$K$19:$K$29,0),MATCH('Agronoma tabula'!$L113,Dati!$L$18:$P$18,0)),IF(COUNTIF(Dati!$U$4:$U$7,'Agronoma tabula'!D113),INDEX(Dati!$D$48:$H$58,MATCH('Agronoma tabula'!$J113,Dati!$C$48:$C$58,0),MATCH('Agronoma tabula'!$L113,Dati!$D$47:$H$47,0)),IF(COUNTIF(Dati!$V$4:$V$5,'Agronoma tabula'!D113),INDEX(Dati!$L$48:$P$58,MATCH('Agronoma tabula'!$J113,Dati!$K$48:$K$58,0),MATCH('Agronoma tabula'!$L113,Dati!$L$47:$P$47,0)),0))))</f>
        <v>0</v>
      </c>
      <c r="Q113" s="58">
        <f>IF(COUNTIF(Dati!$S$4:$S$8,'Agronoma tabula'!D113),INDEX(Dati!$D$32:$H$42,MATCH('Agronoma tabula'!$J113,Dati!$C$32:$C$42,0),MATCH('Agronoma tabula'!$L113,Dati!$D$31:$H$31,0)),IF(COUNTIF(Dati!$T$4:$T$5,'Agronoma tabula'!D113),INDEX(Dati!$L$32:$P$42,MATCH('Agronoma tabula'!$J113,Dati!$K$32:$K$42,0),MATCH('Agronoma tabula'!$L113,Dati!$L$31:$P$31,0)),IF(COUNTIF(Dati!$U$4:$U$7,'Agronoma tabula'!D113),INDEX(Dati!$D$61:$H$71,MATCH('Agronoma tabula'!$J113,Dati!$C$61:$C$71,0),MATCH('Agronoma tabula'!$L113,Dati!$D$60:$H$60,0)),IF(COUNTIF(Dati!$V$4:$V$5,'Agronoma tabula'!D113),INDEX(Dati!$L$61:$P$71,MATCH('Agronoma tabula'!$J113,Dati!$K$61:$K$71,0),MATCH('Agronoma tabula'!$L113,Dati!$L$60:$P$60,0)),0))))</f>
        <v>0</v>
      </c>
      <c r="R113" s="80"/>
    </row>
    <row r="114" spans="2:18" ht="30" customHeight="1" x14ac:dyDescent="0.2">
      <c r="B114" s="39">
        <v>92</v>
      </c>
      <c r="C114" s="43"/>
      <c r="D114" s="43"/>
      <c r="E114" s="35"/>
      <c r="F114" s="60"/>
      <c r="G114" s="60"/>
      <c r="H114" s="81">
        <f t="shared" si="1"/>
        <v>0</v>
      </c>
      <c r="I114" s="32"/>
      <c r="J114" s="31"/>
      <c r="K114" s="76"/>
      <c r="L114" s="33"/>
      <c r="M114" s="27"/>
      <c r="N114" s="27"/>
      <c r="O114" s="59">
        <f>IF(OR(J114=Dati!$B$4,J114=Dati!$C$4,J114=Dati!$D$4,J114=Dati!$E$4,J114=Dati!$B$5,J114=Dati!$C$5,M114=Dati!$U$12,I114=Dati!$V$20,I114=Dati!$U$17,I114=Dati!$U$18),"Nav piemērojams",IF(P114="x","Kļūda atzīmējot stadiju vai bojājumu",(((N114*100)*P114)+Q114)/100))</f>
        <v>0</v>
      </c>
      <c r="P114" s="57">
        <f>IF(COUNTIF(Dati!$S$4:$S$8,'Agronoma tabula'!D114),INDEX(Dati!$D$19:$H$29,MATCH('Agronoma tabula'!$J114,Dati!$C$19:$C$29,0),MATCH('Agronoma tabula'!$L114,Dati!$D$18:$H$18,0)),IF(COUNTIF(Dati!$T$4:$T$5,'Agronoma tabula'!D114),INDEX(Dati!$L$19:$P$29,MATCH('Agronoma tabula'!$J114,Dati!$K$19:$K$29,0),MATCH('Agronoma tabula'!$L114,Dati!$L$18:$P$18,0)),IF(COUNTIF(Dati!$U$4:$U$7,'Agronoma tabula'!D114),INDEX(Dati!$D$48:$H$58,MATCH('Agronoma tabula'!$J114,Dati!$C$48:$C$58,0),MATCH('Agronoma tabula'!$L114,Dati!$D$47:$H$47,0)),IF(COUNTIF(Dati!$V$4:$V$5,'Agronoma tabula'!D114),INDEX(Dati!$L$48:$P$58,MATCH('Agronoma tabula'!$J114,Dati!$K$48:$K$58,0),MATCH('Agronoma tabula'!$L114,Dati!$L$47:$P$47,0)),0))))</f>
        <v>0</v>
      </c>
      <c r="Q114" s="58">
        <f>IF(COUNTIF(Dati!$S$4:$S$8,'Agronoma tabula'!D114),INDEX(Dati!$D$32:$H$42,MATCH('Agronoma tabula'!$J114,Dati!$C$32:$C$42,0),MATCH('Agronoma tabula'!$L114,Dati!$D$31:$H$31,0)),IF(COUNTIF(Dati!$T$4:$T$5,'Agronoma tabula'!D114),INDEX(Dati!$L$32:$P$42,MATCH('Agronoma tabula'!$J114,Dati!$K$32:$K$42,0),MATCH('Agronoma tabula'!$L114,Dati!$L$31:$P$31,0)),IF(COUNTIF(Dati!$U$4:$U$7,'Agronoma tabula'!D114),INDEX(Dati!$D$61:$H$71,MATCH('Agronoma tabula'!$J114,Dati!$C$61:$C$71,0),MATCH('Agronoma tabula'!$L114,Dati!$D$60:$H$60,0)),IF(COUNTIF(Dati!$V$4:$V$5,'Agronoma tabula'!D114),INDEX(Dati!$L$61:$P$71,MATCH('Agronoma tabula'!$J114,Dati!$K$61:$K$71,0),MATCH('Agronoma tabula'!$L114,Dati!$L$60:$P$60,0)),0))))</f>
        <v>0</v>
      </c>
      <c r="R114" s="80"/>
    </row>
    <row r="115" spans="2:18" ht="30" customHeight="1" x14ac:dyDescent="0.2">
      <c r="B115" s="39">
        <v>93</v>
      </c>
      <c r="C115" s="43"/>
      <c r="D115" s="43"/>
      <c r="E115" s="35"/>
      <c r="F115" s="60"/>
      <c r="G115" s="60"/>
      <c r="H115" s="81">
        <f t="shared" si="1"/>
        <v>0</v>
      </c>
      <c r="I115" s="32"/>
      <c r="J115" s="31"/>
      <c r="K115" s="76"/>
      <c r="L115" s="33"/>
      <c r="M115" s="27"/>
      <c r="N115" s="27"/>
      <c r="O115" s="59">
        <f>IF(OR(J115=Dati!$B$4,J115=Dati!$C$4,J115=Dati!$D$4,J115=Dati!$E$4,J115=Dati!$B$5,J115=Dati!$C$5,M115=Dati!$U$12,I115=Dati!$V$20,I115=Dati!$U$17,I115=Dati!$U$18),"Nav piemērojams",IF(P115="x","Kļūda atzīmējot stadiju vai bojājumu",(((N115*100)*P115)+Q115)/100))</f>
        <v>0</v>
      </c>
      <c r="P115" s="57">
        <f>IF(COUNTIF(Dati!$S$4:$S$8,'Agronoma tabula'!D115),INDEX(Dati!$D$19:$H$29,MATCH('Agronoma tabula'!$J115,Dati!$C$19:$C$29,0),MATCH('Agronoma tabula'!$L115,Dati!$D$18:$H$18,0)),IF(COUNTIF(Dati!$T$4:$T$5,'Agronoma tabula'!D115),INDEX(Dati!$L$19:$P$29,MATCH('Agronoma tabula'!$J115,Dati!$K$19:$K$29,0),MATCH('Agronoma tabula'!$L115,Dati!$L$18:$P$18,0)),IF(COUNTIF(Dati!$U$4:$U$7,'Agronoma tabula'!D115),INDEX(Dati!$D$48:$H$58,MATCH('Agronoma tabula'!$J115,Dati!$C$48:$C$58,0),MATCH('Agronoma tabula'!$L115,Dati!$D$47:$H$47,0)),IF(COUNTIF(Dati!$V$4:$V$5,'Agronoma tabula'!D115),INDEX(Dati!$L$48:$P$58,MATCH('Agronoma tabula'!$J115,Dati!$K$48:$K$58,0),MATCH('Agronoma tabula'!$L115,Dati!$L$47:$P$47,0)),0))))</f>
        <v>0</v>
      </c>
      <c r="Q115" s="58">
        <f>IF(COUNTIF(Dati!$S$4:$S$8,'Agronoma tabula'!D115),INDEX(Dati!$D$32:$H$42,MATCH('Agronoma tabula'!$J115,Dati!$C$32:$C$42,0),MATCH('Agronoma tabula'!$L115,Dati!$D$31:$H$31,0)),IF(COUNTIF(Dati!$T$4:$T$5,'Agronoma tabula'!D115),INDEX(Dati!$L$32:$P$42,MATCH('Agronoma tabula'!$J115,Dati!$K$32:$K$42,0),MATCH('Agronoma tabula'!$L115,Dati!$L$31:$P$31,0)),IF(COUNTIF(Dati!$U$4:$U$7,'Agronoma tabula'!D115),INDEX(Dati!$D$61:$H$71,MATCH('Agronoma tabula'!$J115,Dati!$C$61:$C$71,0),MATCH('Agronoma tabula'!$L115,Dati!$D$60:$H$60,0)),IF(COUNTIF(Dati!$V$4:$V$5,'Agronoma tabula'!D115),INDEX(Dati!$L$61:$P$71,MATCH('Agronoma tabula'!$J115,Dati!$K$61:$K$71,0),MATCH('Agronoma tabula'!$L115,Dati!$L$60:$P$60,0)),0))))</f>
        <v>0</v>
      </c>
      <c r="R115" s="80"/>
    </row>
    <row r="116" spans="2:18" ht="30" customHeight="1" x14ac:dyDescent="0.2">
      <c r="B116" s="39">
        <v>94</v>
      </c>
      <c r="C116" s="43"/>
      <c r="D116" s="43"/>
      <c r="E116" s="35"/>
      <c r="F116" s="60"/>
      <c r="G116" s="60"/>
      <c r="H116" s="81">
        <f t="shared" si="1"/>
        <v>0</v>
      </c>
      <c r="I116" s="32"/>
      <c r="J116" s="31"/>
      <c r="K116" s="76"/>
      <c r="L116" s="33"/>
      <c r="M116" s="27"/>
      <c r="N116" s="27"/>
      <c r="O116" s="59">
        <f>IF(OR(J116=Dati!$B$4,J116=Dati!$C$4,J116=Dati!$D$4,J116=Dati!$E$4,J116=Dati!$B$5,J116=Dati!$C$5,M116=Dati!$U$12,I116=Dati!$V$20,I116=Dati!$U$17,I116=Dati!$U$18),"Nav piemērojams",IF(P116="x","Kļūda atzīmējot stadiju vai bojājumu",(((N116*100)*P116)+Q116)/100))</f>
        <v>0</v>
      </c>
      <c r="P116" s="57">
        <f>IF(COUNTIF(Dati!$S$4:$S$8,'Agronoma tabula'!D116),INDEX(Dati!$D$19:$H$29,MATCH('Agronoma tabula'!$J116,Dati!$C$19:$C$29,0),MATCH('Agronoma tabula'!$L116,Dati!$D$18:$H$18,0)),IF(COUNTIF(Dati!$T$4:$T$5,'Agronoma tabula'!D116),INDEX(Dati!$L$19:$P$29,MATCH('Agronoma tabula'!$J116,Dati!$K$19:$K$29,0),MATCH('Agronoma tabula'!$L116,Dati!$L$18:$P$18,0)),IF(COUNTIF(Dati!$U$4:$U$7,'Agronoma tabula'!D116),INDEX(Dati!$D$48:$H$58,MATCH('Agronoma tabula'!$J116,Dati!$C$48:$C$58,0),MATCH('Agronoma tabula'!$L116,Dati!$D$47:$H$47,0)),IF(COUNTIF(Dati!$V$4:$V$5,'Agronoma tabula'!D116),INDEX(Dati!$L$48:$P$58,MATCH('Agronoma tabula'!$J116,Dati!$K$48:$K$58,0),MATCH('Agronoma tabula'!$L116,Dati!$L$47:$P$47,0)),0))))</f>
        <v>0</v>
      </c>
      <c r="Q116" s="58">
        <f>IF(COUNTIF(Dati!$S$4:$S$8,'Agronoma tabula'!D116),INDEX(Dati!$D$32:$H$42,MATCH('Agronoma tabula'!$J116,Dati!$C$32:$C$42,0),MATCH('Agronoma tabula'!$L116,Dati!$D$31:$H$31,0)),IF(COUNTIF(Dati!$T$4:$T$5,'Agronoma tabula'!D116),INDEX(Dati!$L$32:$P$42,MATCH('Agronoma tabula'!$J116,Dati!$K$32:$K$42,0),MATCH('Agronoma tabula'!$L116,Dati!$L$31:$P$31,0)),IF(COUNTIF(Dati!$U$4:$U$7,'Agronoma tabula'!D116),INDEX(Dati!$D$61:$H$71,MATCH('Agronoma tabula'!$J116,Dati!$C$61:$C$71,0),MATCH('Agronoma tabula'!$L116,Dati!$D$60:$H$60,0)),IF(COUNTIF(Dati!$V$4:$V$5,'Agronoma tabula'!D116),INDEX(Dati!$L$61:$P$71,MATCH('Agronoma tabula'!$J116,Dati!$K$61:$K$71,0),MATCH('Agronoma tabula'!$L116,Dati!$L$60:$P$60,0)),0))))</f>
        <v>0</v>
      </c>
      <c r="R116" s="80"/>
    </row>
    <row r="117" spans="2:18" ht="30" customHeight="1" x14ac:dyDescent="0.2">
      <c r="B117" s="39">
        <v>95</v>
      </c>
      <c r="C117" s="43"/>
      <c r="D117" s="43"/>
      <c r="E117" s="35"/>
      <c r="F117" s="60"/>
      <c r="G117" s="60"/>
      <c r="H117" s="81">
        <f t="shared" si="1"/>
        <v>0</v>
      </c>
      <c r="I117" s="32"/>
      <c r="J117" s="31"/>
      <c r="K117" s="76"/>
      <c r="L117" s="33"/>
      <c r="M117" s="27"/>
      <c r="N117" s="27"/>
      <c r="O117" s="59">
        <f>IF(OR(J117=Dati!$B$4,J117=Dati!$C$4,J117=Dati!$D$4,J117=Dati!$E$4,J117=Dati!$B$5,J117=Dati!$C$5,M117=Dati!$U$12,I117=Dati!$V$20,I117=Dati!$U$17,I117=Dati!$U$18),"Nav piemērojams",IF(P117="x","Kļūda atzīmējot stadiju vai bojājumu",(((N117*100)*P117)+Q117)/100))</f>
        <v>0</v>
      </c>
      <c r="P117" s="57">
        <f>IF(COUNTIF(Dati!$S$4:$S$8,'Agronoma tabula'!D117),INDEX(Dati!$D$19:$H$29,MATCH('Agronoma tabula'!$J117,Dati!$C$19:$C$29,0),MATCH('Agronoma tabula'!$L117,Dati!$D$18:$H$18,0)),IF(COUNTIF(Dati!$T$4:$T$5,'Agronoma tabula'!D117),INDEX(Dati!$L$19:$P$29,MATCH('Agronoma tabula'!$J117,Dati!$K$19:$K$29,0),MATCH('Agronoma tabula'!$L117,Dati!$L$18:$P$18,0)),IF(COUNTIF(Dati!$U$4:$U$7,'Agronoma tabula'!D117),INDEX(Dati!$D$48:$H$58,MATCH('Agronoma tabula'!$J117,Dati!$C$48:$C$58,0),MATCH('Agronoma tabula'!$L117,Dati!$D$47:$H$47,0)),IF(COUNTIF(Dati!$V$4:$V$5,'Agronoma tabula'!D117),INDEX(Dati!$L$48:$P$58,MATCH('Agronoma tabula'!$J117,Dati!$K$48:$K$58,0),MATCH('Agronoma tabula'!$L117,Dati!$L$47:$P$47,0)),0))))</f>
        <v>0</v>
      </c>
      <c r="Q117" s="58">
        <f>IF(COUNTIF(Dati!$S$4:$S$8,'Agronoma tabula'!D117),INDEX(Dati!$D$32:$H$42,MATCH('Agronoma tabula'!$J117,Dati!$C$32:$C$42,0),MATCH('Agronoma tabula'!$L117,Dati!$D$31:$H$31,0)),IF(COUNTIF(Dati!$T$4:$T$5,'Agronoma tabula'!D117),INDEX(Dati!$L$32:$P$42,MATCH('Agronoma tabula'!$J117,Dati!$K$32:$K$42,0),MATCH('Agronoma tabula'!$L117,Dati!$L$31:$P$31,0)),IF(COUNTIF(Dati!$U$4:$U$7,'Agronoma tabula'!D117),INDEX(Dati!$D$61:$H$71,MATCH('Agronoma tabula'!$J117,Dati!$C$61:$C$71,0),MATCH('Agronoma tabula'!$L117,Dati!$D$60:$H$60,0)),IF(COUNTIF(Dati!$V$4:$V$5,'Agronoma tabula'!D117),INDEX(Dati!$L$61:$P$71,MATCH('Agronoma tabula'!$J117,Dati!$K$61:$K$71,0),MATCH('Agronoma tabula'!$L117,Dati!$L$60:$P$60,0)),0))))</f>
        <v>0</v>
      </c>
      <c r="R117" s="80"/>
    </row>
    <row r="118" spans="2:18" ht="30" customHeight="1" x14ac:dyDescent="0.2">
      <c r="B118" s="39">
        <v>96</v>
      </c>
      <c r="C118" s="43"/>
      <c r="D118" s="43"/>
      <c r="E118" s="35"/>
      <c r="F118" s="60"/>
      <c r="G118" s="60"/>
      <c r="H118" s="81">
        <f t="shared" si="1"/>
        <v>0</v>
      </c>
      <c r="I118" s="32"/>
      <c r="J118" s="31"/>
      <c r="K118" s="76"/>
      <c r="L118" s="33"/>
      <c r="M118" s="27"/>
      <c r="N118" s="27"/>
      <c r="O118" s="59">
        <f>IF(OR(J118=Dati!$B$4,J118=Dati!$C$4,J118=Dati!$D$4,J118=Dati!$E$4,J118=Dati!$B$5,J118=Dati!$C$5,M118=Dati!$U$12,I118=Dati!$V$20,I118=Dati!$U$17,I118=Dati!$U$18),"Nav piemērojams",IF(P118="x","Kļūda atzīmējot stadiju vai bojājumu",(((N118*100)*P118)+Q118)/100))</f>
        <v>0</v>
      </c>
      <c r="P118" s="57">
        <f>IF(COUNTIF(Dati!$S$4:$S$8,'Agronoma tabula'!D118),INDEX(Dati!$D$19:$H$29,MATCH('Agronoma tabula'!$J118,Dati!$C$19:$C$29,0),MATCH('Agronoma tabula'!$L118,Dati!$D$18:$H$18,0)),IF(COUNTIF(Dati!$T$4:$T$5,'Agronoma tabula'!D118),INDEX(Dati!$L$19:$P$29,MATCH('Agronoma tabula'!$J118,Dati!$K$19:$K$29,0),MATCH('Agronoma tabula'!$L118,Dati!$L$18:$P$18,0)),IF(COUNTIF(Dati!$U$4:$U$7,'Agronoma tabula'!D118),INDEX(Dati!$D$48:$H$58,MATCH('Agronoma tabula'!$J118,Dati!$C$48:$C$58,0),MATCH('Agronoma tabula'!$L118,Dati!$D$47:$H$47,0)),IF(COUNTIF(Dati!$V$4:$V$5,'Agronoma tabula'!D118),INDEX(Dati!$L$48:$P$58,MATCH('Agronoma tabula'!$J118,Dati!$K$48:$K$58,0),MATCH('Agronoma tabula'!$L118,Dati!$L$47:$P$47,0)),0))))</f>
        <v>0</v>
      </c>
      <c r="Q118" s="58">
        <f>IF(COUNTIF(Dati!$S$4:$S$8,'Agronoma tabula'!D118),INDEX(Dati!$D$32:$H$42,MATCH('Agronoma tabula'!$J118,Dati!$C$32:$C$42,0),MATCH('Agronoma tabula'!$L118,Dati!$D$31:$H$31,0)),IF(COUNTIF(Dati!$T$4:$T$5,'Agronoma tabula'!D118),INDEX(Dati!$L$32:$P$42,MATCH('Agronoma tabula'!$J118,Dati!$K$32:$K$42,0),MATCH('Agronoma tabula'!$L118,Dati!$L$31:$P$31,0)),IF(COUNTIF(Dati!$U$4:$U$7,'Agronoma tabula'!D118),INDEX(Dati!$D$61:$H$71,MATCH('Agronoma tabula'!$J118,Dati!$C$61:$C$71,0),MATCH('Agronoma tabula'!$L118,Dati!$D$60:$H$60,0)),IF(COUNTIF(Dati!$V$4:$V$5,'Agronoma tabula'!D118),INDEX(Dati!$L$61:$P$71,MATCH('Agronoma tabula'!$J118,Dati!$K$61:$K$71,0),MATCH('Agronoma tabula'!$L118,Dati!$L$60:$P$60,0)),0))))</f>
        <v>0</v>
      </c>
      <c r="R118" s="80"/>
    </row>
    <row r="119" spans="2:18" ht="30" customHeight="1" x14ac:dyDescent="0.2">
      <c r="B119" s="39">
        <v>97</v>
      </c>
      <c r="C119" s="43"/>
      <c r="D119" s="43"/>
      <c r="E119" s="35"/>
      <c r="F119" s="60"/>
      <c r="G119" s="60"/>
      <c r="H119" s="81">
        <f t="shared" si="1"/>
        <v>0</v>
      </c>
      <c r="I119" s="32"/>
      <c r="J119" s="31"/>
      <c r="K119" s="76"/>
      <c r="L119" s="33"/>
      <c r="M119" s="27"/>
      <c r="N119" s="27"/>
      <c r="O119" s="59">
        <f>IF(OR(J119=Dati!$B$4,J119=Dati!$C$4,J119=Dati!$D$4,J119=Dati!$E$4,J119=Dati!$B$5,J119=Dati!$C$5,M119=Dati!$U$12,I119=Dati!$V$20,I119=Dati!$U$17,I119=Dati!$U$18),"Nav piemērojams",IF(P119="x","Kļūda atzīmējot stadiju vai bojājumu",(((N119*100)*P119)+Q119)/100))</f>
        <v>0</v>
      </c>
      <c r="P119" s="57">
        <f>IF(COUNTIF(Dati!$S$4:$S$8,'Agronoma tabula'!D119),INDEX(Dati!$D$19:$H$29,MATCH('Agronoma tabula'!$J119,Dati!$C$19:$C$29,0),MATCH('Agronoma tabula'!$L119,Dati!$D$18:$H$18,0)),IF(COUNTIF(Dati!$T$4:$T$5,'Agronoma tabula'!D119),INDEX(Dati!$L$19:$P$29,MATCH('Agronoma tabula'!$J119,Dati!$K$19:$K$29,0),MATCH('Agronoma tabula'!$L119,Dati!$L$18:$P$18,0)),IF(COUNTIF(Dati!$U$4:$U$7,'Agronoma tabula'!D119),INDEX(Dati!$D$48:$H$58,MATCH('Agronoma tabula'!$J119,Dati!$C$48:$C$58,0),MATCH('Agronoma tabula'!$L119,Dati!$D$47:$H$47,0)),IF(COUNTIF(Dati!$V$4:$V$5,'Agronoma tabula'!D119),INDEX(Dati!$L$48:$P$58,MATCH('Agronoma tabula'!$J119,Dati!$K$48:$K$58,0),MATCH('Agronoma tabula'!$L119,Dati!$L$47:$P$47,0)),0))))</f>
        <v>0</v>
      </c>
      <c r="Q119" s="58">
        <f>IF(COUNTIF(Dati!$S$4:$S$8,'Agronoma tabula'!D119),INDEX(Dati!$D$32:$H$42,MATCH('Agronoma tabula'!$J119,Dati!$C$32:$C$42,0),MATCH('Agronoma tabula'!$L119,Dati!$D$31:$H$31,0)),IF(COUNTIF(Dati!$T$4:$T$5,'Agronoma tabula'!D119),INDEX(Dati!$L$32:$P$42,MATCH('Agronoma tabula'!$J119,Dati!$K$32:$K$42,0),MATCH('Agronoma tabula'!$L119,Dati!$L$31:$P$31,0)),IF(COUNTIF(Dati!$U$4:$U$7,'Agronoma tabula'!D119),INDEX(Dati!$D$61:$H$71,MATCH('Agronoma tabula'!$J119,Dati!$C$61:$C$71,0),MATCH('Agronoma tabula'!$L119,Dati!$D$60:$H$60,0)),IF(COUNTIF(Dati!$V$4:$V$5,'Agronoma tabula'!D119),INDEX(Dati!$L$61:$P$71,MATCH('Agronoma tabula'!$J119,Dati!$K$61:$K$71,0),MATCH('Agronoma tabula'!$L119,Dati!$L$60:$P$60,0)),0))))</f>
        <v>0</v>
      </c>
      <c r="R119" s="80"/>
    </row>
    <row r="120" spans="2:18" ht="30" customHeight="1" x14ac:dyDescent="0.2">
      <c r="B120" s="39">
        <v>98</v>
      </c>
      <c r="C120" s="43"/>
      <c r="D120" s="43"/>
      <c r="E120" s="35"/>
      <c r="F120" s="60"/>
      <c r="G120" s="60"/>
      <c r="H120" s="81">
        <f t="shared" si="1"/>
        <v>0</v>
      </c>
      <c r="I120" s="32"/>
      <c r="J120" s="31"/>
      <c r="K120" s="76"/>
      <c r="L120" s="33"/>
      <c r="M120" s="27"/>
      <c r="N120" s="27"/>
      <c r="O120" s="59">
        <f>IF(OR(J120=Dati!$B$4,J120=Dati!$C$4,J120=Dati!$D$4,J120=Dati!$E$4,J120=Dati!$B$5,J120=Dati!$C$5,M120=Dati!$U$12,I120=Dati!$V$20,I120=Dati!$U$17,I120=Dati!$U$18),"Nav piemērojams",IF(P120="x","Kļūda atzīmējot stadiju vai bojājumu",(((N120*100)*P120)+Q120)/100))</f>
        <v>0</v>
      </c>
      <c r="P120" s="57">
        <f>IF(COUNTIF(Dati!$S$4:$S$8,'Agronoma tabula'!D120),INDEX(Dati!$D$19:$H$29,MATCH('Agronoma tabula'!$J120,Dati!$C$19:$C$29,0),MATCH('Agronoma tabula'!$L120,Dati!$D$18:$H$18,0)),IF(COUNTIF(Dati!$T$4:$T$5,'Agronoma tabula'!D120),INDEX(Dati!$L$19:$P$29,MATCH('Agronoma tabula'!$J120,Dati!$K$19:$K$29,0),MATCH('Agronoma tabula'!$L120,Dati!$L$18:$P$18,0)),IF(COUNTIF(Dati!$U$4:$U$7,'Agronoma tabula'!D120),INDEX(Dati!$D$48:$H$58,MATCH('Agronoma tabula'!$J120,Dati!$C$48:$C$58,0),MATCH('Agronoma tabula'!$L120,Dati!$D$47:$H$47,0)),IF(COUNTIF(Dati!$V$4:$V$5,'Agronoma tabula'!D120),INDEX(Dati!$L$48:$P$58,MATCH('Agronoma tabula'!$J120,Dati!$K$48:$K$58,0),MATCH('Agronoma tabula'!$L120,Dati!$L$47:$P$47,0)),0))))</f>
        <v>0</v>
      </c>
      <c r="Q120" s="58">
        <f>IF(COUNTIF(Dati!$S$4:$S$8,'Agronoma tabula'!D120),INDEX(Dati!$D$32:$H$42,MATCH('Agronoma tabula'!$J120,Dati!$C$32:$C$42,0),MATCH('Agronoma tabula'!$L120,Dati!$D$31:$H$31,0)),IF(COUNTIF(Dati!$T$4:$T$5,'Agronoma tabula'!D120),INDEX(Dati!$L$32:$P$42,MATCH('Agronoma tabula'!$J120,Dati!$K$32:$K$42,0),MATCH('Agronoma tabula'!$L120,Dati!$L$31:$P$31,0)),IF(COUNTIF(Dati!$U$4:$U$7,'Agronoma tabula'!D120),INDEX(Dati!$D$61:$H$71,MATCH('Agronoma tabula'!$J120,Dati!$C$61:$C$71,0),MATCH('Agronoma tabula'!$L120,Dati!$D$60:$H$60,0)),IF(COUNTIF(Dati!$V$4:$V$5,'Agronoma tabula'!D120),INDEX(Dati!$L$61:$P$71,MATCH('Agronoma tabula'!$J120,Dati!$K$61:$K$71,0),MATCH('Agronoma tabula'!$L120,Dati!$L$60:$P$60,0)),0))))</f>
        <v>0</v>
      </c>
      <c r="R120" s="80"/>
    </row>
    <row r="121" spans="2:18" ht="30" customHeight="1" x14ac:dyDescent="0.2">
      <c r="B121" s="39">
        <v>99</v>
      </c>
      <c r="C121" s="43"/>
      <c r="D121" s="43"/>
      <c r="E121" s="35"/>
      <c r="F121" s="60"/>
      <c r="G121" s="60"/>
      <c r="H121" s="81">
        <f t="shared" si="1"/>
        <v>0</v>
      </c>
      <c r="I121" s="32"/>
      <c r="J121" s="31"/>
      <c r="K121" s="76"/>
      <c r="L121" s="33"/>
      <c r="M121" s="27"/>
      <c r="N121" s="27"/>
      <c r="O121" s="59">
        <f>IF(OR(J121=Dati!$B$4,J121=Dati!$C$4,J121=Dati!$D$4,J121=Dati!$E$4,J121=Dati!$B$5,J121=Dati!$C$5,M121=Dati!$U$12,I121=Dati!$V$20,I121=Dati!$U$17,I121=Dati!$U$18),"Nav piemērojams",IF(P121="x","Kļūda atzīmējot stadiju vai bojājumu",(((N121*100)*P121)+Q121)/100))</f>
        <v>0</v>
      </c>
      <c r="P121" s="57">
        <f>IF(COUNTIF(Dati!$S$4:$S$8,'Agronoma tabula'!D121),INDEX(Dati!$D$19:$H$29,MATCH('Agronoma tabula'!$J121,Dati!$C$19:$C$29,0),MATCH('Agronoma tabula'!$L121,Dati!$D$18:$H$18,0)),IF(COUNTIF(Dati!$T$4:$T$5,'Agronoma tabula'!D121),INDEX(Dati!$L$19:$P$29,MATCH('Agronoma tabula'!$J121,Dati!$K$19:$K$29,0),MATCH('Agronoma tabula'!$L121,Dati!$L$18:$P$18,0)),IF(COUNTIF(Dati!$U$4:$U$7,'Agronoma tabula'!D121),INDEX(Dati!$D$48:$H$58,MATCH('Agronoma tabula'!$J121,Dati!$C$48:$C$58,0),MATCH('Agronoma tabula'!$L121,Dati!$D$47:$H$47,0)),IF(COUNTIF(Dati!$V$4:$V$5,'Agronoma tabula'!D121),INDEX(Dati!$L$48:$P$58,MATCH('Agronoma tabula'!$J121,Dati!$K$48:$K$58,0),MATCH('Agronoma tabula'!$L121,Dati!$L$47:$P$47,0)),0))))</f>
        <v>0</v>
      </c>
      <c r="Q121" s="58">
        <f>IF(COUNTIF(Dati!$S$4:$S$8,'Agronoma tabula'!D121),INDEX(Dati!$D$32:$H$42,MATCH('Agronoma tabula'!$J121,Dati!$C$32:$C$42,0),MATCH('Agronoma tabula'!$L121,Dati!$D$31:$H$31,0)),IF(COUNTIF(Dati!$T$4:$T$5,'Agronoma tabula'!D121),INDEX(Dati!$L$32:$P$42,MATCH('Agronoma tabula'!$J121,Dati!$K$32:$K$42,0),MATCH('Agronoma tabula'!$L121,Dati!$L$31:$P$31,0)),IF(COUNTIF(Dati!$U$4:$U$7,'Agronoma tabula'!D121),INDEX(Dati!$D$61:$H$71,MATCH('Agronoma tabula'!$J121,Dati!$C$61:$C$71,0),MATCH('Agronoma tabula'!$L121,Dati!$D$60:$H$60,0)),IF(COUNTIF(Dati!$V$4:$V$5,'Agronoma tabula'!D121),INDEX(Dati!$L$61:$P$71,MATCH('Agronoma tabula'!$J121,Dati!$K$61:$K$71,0),MATCH('Agronoma tabula'!$L121,Dati!$L$60:$P$60,0)),0))))</f>
        <v>0</v>
      </c>
      <c r="R121" s="80"/>
    </row>
    <row r="122" spans="2:18" ht="30" customHeight="1" thickBot="1" x14ac:dyDescent="0.25">
      <c r="B122" s="40">
        <v>100</v>
      </c>
      <c r="C122" s="43"/>
      <c r="D122" s="43"/>
      <c r="E122" s="35"/>
      <c r="F122" s="60"/>
      <c r="G122" s="60"/>
      <c r="H122" s="81">
        <f t="shared" si="1"/>
        <v>0</v>
      </c>
      <c r="I122" s="32"/>
      <c r="J122" s="31"/>
      <c r="K122" s="76"/>
      <c r="L122" s="33"/>
      <c r="M122" s="27"/>
      <c r="N122" s="27"/>
      <c r="O122" s="59">
        <f>IF(OR(J122=Dati!$B$4,J122=Dati!$C$4,J122=Dati!$D$4,J122=Dati!$E$4,J122=Dati!$B$5,J122=Dati!$C$5,M122=Dati!$U$12,I122=Dati!$V$20,I122=Dati!$U$17,I122=Dati!$U$18),"Nav piemērojams",IF(P122="x","Kļūda atzīmējot stadiju vai bojājumu",(((N122*100)*P122)+Q122)/100))</f>
        <v>0</v>
      </c>
      <c r="P122" s="57">
        <f>IF(COUNTIF(Dati!$S$4:$S$8,'Agronoma tabula'!D122),INDEX(Dati!$D$19:$H$29,MATCH('Agronoma tabula'!$J122,Dati!$C$19:$C$29,0),MATCH('Agronoma tabula'!$L122,Dati!$D$18:$H$18,0)),IF(COUNTIF(Dati!$T$4:$T$5,'Agronoma tabula'!D122),INDEX(Dati!$L$19:$P$29,MATCH('Agronoma tabula'!$J122,Dati!$K$19:$K$29,0),MATCH('Agronoma tabula'!$L122,Dati!$L$18:$P$18,0)),IF(COUNTIF(Dati!$U$4:$U$7,'Agronoma tabula'!D122),INDEX(Dati!$D$48:$H$58,MATCH('Agronoma tabula'!$J122,Dati!$C$48:$C$58,0),MATCH('Agronoma tabula'!$L122,Dati!$D$47:$H$47,0)),IF(COUNTIF(Dati!$V$4:$V$5,'Agronoma tabula'!D122),INDEX(Dati!$L$48:$P$58,MATCH('Agronoma tabula'!$J122,Dati!$K$48:$K$58,0),MATCH('Agronoma tabula'!$L122,Dati!$L$47:$P$47,0)),0))))</f>
        <v>0</v>
      </c>
      <c r="Q122" s="58">
        <f>IF(COUNTIF(Dati!$S$4:$S$8,'Agronoma tabula'!D122),INDEX(Dati!$D$32:$H$42,MATCH('Agronoma tabula'!$J122,Dati!$C$32:$C$42,0),MATCH('Agronoma tabula'!$L122,Dati!$D$31:$H$31,0)),IF(COUNTIF(Dati!$T$4:$T$5,'Agronoma tabula'!D122),INDEX(Dati!$L$32:$P$42,MATCH('Agronoma tabula'!$J122,Dati!$K$32:$K$42,0),MATCH('Agronoma tabula'!$L122,Dati!$L$31:$P$31,0)),IF(COUNTIF(Dati!$U$4:$U$7,'Agronoma tabula'!D122),INDEX(Dati!$D$61:$H$71,MATCH('Agronoma tabula'!$J122,Dati!$C$61:$C$71,0),MATCH('Agronoma tabula'!$L122,Dati!$D$60:$H$60,0)),IF(COUNTIF(Dati!$V$4:$V$5,'Agronoma tabula'!D122),INDEX(Dati!$L$61:$P$71,MATCH('Agronoma tabula'!$J122,Dati!$K$61:$K$71,0),MATCH('Agronoma tabula'!$L122,Dati!$L$60:$P$60,0)),0))))</f>
        <v>0</v>
      </c>
      <c r="R122" s="80"/>
    </row>
    <row r="125" spans="2:18" x14ac:dyDescent="0.2">
      <c r="B125" s="54"/>
      <c r="C125" s="54"/>
      <c r="D125" s="54"/>
      <c r="E125" s="54"/>
      <c r="F125" s="54"/>
      <c r="G125" s="54"/>
      <c r="H125" s="54"/>
      <c r="I125" s="54"/>
      <c r="J125" s="54"/>
      <c r="K125" s="54"/>
    </row>
    <row r="126" spans="2:18" x14ac:dyDescent="0.2">
      <c r="B126" s="54"/>
      <c r="C126" s="54"/>
      <c r="D126" s="54"/>
      <c r="E126" s="54"/>
      <c r="F126" s="54"/>
      <c r="G126" s="54"/>
      <c r="H126" s="54"/>
      <c r="I126" s="54"/>
      <c r="J126" s="54"/>
      <c r="K126" s="54"/>
    </row>
    <row r="127" spans="2:18" x14ac:dyDescent="0.2">
      <c r="B127" s="54"/>
      <c r="C127" s="54"/>
      <c r="D127" s="54"/>
      <c r="E127" s="54"/>
      <c r="F127" s="54"/>
      <c r="G127" s="54"/>
      <c r="H127" s="54"/>
      <c r="I127" s="54"/>
      <c r="J127" s="54"/>
      <c r="K127" s="54"/>
    </row>
    <row r="128" spans="2:18" x14ac:dyDescent="0.2">
      <c r="B128" s="54"/>
      <c r="C128" s="54"/>
      <c r="D128" s="54"/>
      <c r="E128" s="54"/>
      <c r="F128" s="54"/>
      <c r="G128" s="54"/>
      <c r="H128" s="54"/>
      <c r="I128" s="54"/>
      <c r="J128" s="54"/>
      <c r="K128" s="54"/>
    </row>
    <row r="129" spans="2:11" x14ac:dyDescent="0.2">
      <c r="B129" s="54"/>
      <c r="C129" s="54"/>
      <c r="D129" s="54"/>
      <c r="E129" s="54"/>
      <c r="F129" s="54"/>
      <c r="G129" s="54"/>
      <c r="H129" s="54"/>
      <c r="I129" s="54"/>
      <c r="J129" s="54"/>
      <c r="K129" s="54"/>
    </row>
    <row r="130" spans="2:11" x14ac:dyDescent="0.2">
      <c r="B130" s="54"/>
      <c r="C130" s="54"/>
      <c r="D130" s="54"/>
      <c r="E130" s="54"/>
      <c r="F130" s="54"/>
      <c r="G130" s="54"/>
      <c r="H130" s="54"/>
      <c r="I130" s="54"/>
      <c r="J130" s="54"/>
      <c r="K130" s="54"/>
    </row>
    <row r="131" spans="2:11" x14ac:dyDescent="0.2">
      <c r="B131" s="54"/>
      <c r="C131" s="54"/>
      <c r="D131" s="54"/>
      <c r="E131" s="54"/>
      <c r="F131" s="54"/>
      <c r="G131" s="54"/>
      <c r="H131" s="54"/>
      <c r="I131" s="54"/>
      <c r="J131" s="54"/>
      <c r="K131" s="54"/>
    </row>
    <row r="132" spans="2:11" x14ac:dyDescent="0.2">
      <c r="B132" s="54"/>
      <c r="C132" s="54"/>
      <c r="D132" s="54"/>
      <c r="E132" s="54"/>
      <c r="F132" s="54"/>
      <c r="G132" s="54"/>
      <c r="H132" s="54"/>
      <c r="I132" s="54"/>
      <c r="J132" s="54"/>
      <c r="K132" s="54"/>
    </row>
    <row r="133" spans="2:11" x14ac:dyDescent="0.2">
      <c r="B133" s="54"/>
      <c r="C133" s="54"/>
      <c r="D133" s="54"/>
      <c r="E133" s="54"/>
      <c r="F133" s="54"/>
      <c r="G133" s="54"/>
      <c r="H133" s="54"/>
      <c r="I133" s="54"/>
      <c r="J133" s="54"/>
      <c r="K133" s="54"/>
    </row>
    <row r="134" spans="2:11" x14ac:dyDescent="0.2">
      <c r="B134" s="54"/>
      <c r="C134" s="54"/>
      <c r="D134" s="54"/>
      <c r="E134" s="54"/>
      <c r="F134" s="54"/>
      <c r="G134" s="54"/>
      <c r="H134" s="54"/>
      <c r="I134" s="54"/>
      <c r="J134" s="54"/>
      <c r="K134" s="54"/>
    </row>
    <row r="135" spans="2:11" x14ac:dyDescent="0.2">
      <c r="B135" s="54"/>
      <c r="C135" s="54"/>
      <c r="D135" s="54"/>
      <c r="E135" s="54"/>
      <c r="F135" s="54"/>
      <c r="G135" s="54"/>
      <c r="H135" s="54"/>
      <c r="I135" s="54"/>
      <c r="J135" s="54"/>
      <c r="K135" s="54"/>
    </row>
    <row r="136" spans="2:11" x14ac:dyDescent="0.2">
      <c r="B136" s="54"/>
      <c r="C136" s="54"/>
      <c r="D136" s="54"/>
      <c r="E136" s="54"/>
      <c r="F136" s="54"/>
      <c r="G136" s="54"/>
      <c r="H136" s="54"/>
      <c r="I136" s="54"/>
      <c r="J136" s="54"/>
      <c r="K136" s="54"/>
    </row>
    <row r="137" spans="2:11" x14ac:dyDescent="0.2">
      <c r="B137" s="54"/>
      <c r="C137" s="54"/>
      <c r="D137" s="54"/>
      <c r="E137" s="54"/>
      <c r="F137" s="54"/>
      <c r="G137" s="54"/>
      <c r="H137" s="54"/>
      <c r="I137" s="54"/>
      <c r="J137" s="54"/>
      <c r="K137" s="54"/>
    </row>
    <row r="138" spans="2:11" x14ac:dyDescent="0.2">
      <c r="B138" s="54"/>
      <c r="C138" s="54"/>
      <c r="D138" s="54"/>
      <c r="E138" s="54"/>
      <c r="F138" s="54"/>
      <c r="G138" s="54"/>
      <c r="H138" s="54"/>
      <c r="I138" s="54"/>
      <c r="J138" s="54"/>
      <c r="K138" s="54"/>
    </row>
    <row r="139" spans="2:11" x14ac:dyDescent="0.2">
      <c r="B139" s="54"/>
      <c r="C139" s="54"/>
      <c r="D139" s="54"/>
      <c r="E139" s="54"/>
      <c r="F139" s="54"/>
      <c r="G139" s="54"/>
      <c r="H139" s="54"/>
      <c r="I139" s="54"/>
      <c r="J139" s="54"/>
      <c r="K139" s="54"/>
    </row>
    <row r="140" spans="2:11" x14ac:dyDescent="0.2">
      <c r="B140" s="54"/>
      <c r="C140" s="54"/>
      <c r="D140" s="54"/>
      <c r="E140" s="54"/>
      <c r="F140" s="54"/>
      <c r="G140" s="54"/>
      <c r="H140" s="54"/>
      <c r="I140" s="54"/>
      <c r="J140" s="54"/>
      <c r="K140" s="54"/>
    </row>
    <row r="141" spans="2:11" x14ac:dyDescent="0.2">
      <c r="B141" s="54"/>
      <c r="C141" s="54"/>
      <c r="D141" s="54"/>
      <c r="E141" s="54"/>
      <c r="F141" s="54"/>
      <c r="G141" s="54"/>
      <c r="H141" s="54"/>
      <c r="I141" s="54"/>
      <c r="J141" s="54"/>
      <c r="K141" s="54"/>
    </row>
  </sheetData>
  <sheetProtection algorithmName="SHA-512" hashValue="YUldAOWBZrGirRK6BidkZzZ+BYvMzbHMd4GxqdT+mydnvXYBMGSIdhlrj0oXx9bq5TCmPZlQFQbhOS4sIebELg==" saltValue="0uBrERf1gKe4OCLPA8q4Nw==" spinCount="100000" sheet="1" formatCells="0" formatRows="0" selectLockedCells="1" autoFilter="0"/>
  <protectedRanges>
    <protectedRange algorithmName="SHA-512" hashValue="cPPLBvuCtyvD4OIvEAfSLxO/i63Z+PISWbqz0Bm41zRJtFk9ZcAM9emAJ+nbXN/x07yb3x/O2uCeBcc0+S5SPA==" saltValue="2SZh/2u6ZfM/2Xk8Cv7VOQ==" spinCount="100000" sqref="L22:O22 B22:J22" name="Range1"/>
  </protectedRanges>
  <dataConsolidate/>
  <mergeCells count="28">
    <mergeCell ref="B19:N20"/>
    <mergeCell ref="C22:D22"/>
    <mergeCell ref="B16:D16"/>
    <mergeCell ref="E16:F16"/>
    <mergeCell ref="G16:I16"/>
    <mergeCell ref="B17:D17"/>
    <mergeCell ref="E17:F17"/>
    <mergeCell ref="G17:I17"/>
    <mergeCell ref="G13:I13"/>
    <mergeCell ref="B14:D14"/>
    <mergeCell ref="E14:F14"/>
    <mergeCell ref="G14:I14"/>
    <mergeCell ref="B15:D15"/>
    <mergeCell ref="E15:F15"/>
    <mergeCell ref="G15:I15"/>
    <mergeCell ref="B10:D10"/>
    <mergeCell ref="E10:F10"/>
    <mergeCell ref="B11:D11"/>
    <mergeCell ref="E11:F11"/>
    <mergeCell ref="B12:D12"/>
    <mergeCell ref="E12:F12"/>
    <mergeCell ref="K2:K6"/>
    <mergeCell ref="B8:D8"/>
    <mergeCell ref="E8:F8"/>
    <mergeCell ref="G8:I8"/>
    <mergeCell ref="B9:D9"/>
    <mergeCell ref="E9:F9"/>
    <mergeCell ref="G9:I9"/>
  </mergeCells>
  <conditionalFormatting sqref="J23:J122">
    <cfRule type="expression" dxfId="10" priority="6">
      <formula>O23="Kļūda atzīmējot stadiju vai bojājumu"</formula>
    </cfRule>
  </conditionalFormatting>
  <conditionalFormatting sqref="L23:L122">
    <cfRule type="expression" dxfId="8" priority="5">
      <formula>O23="Kļūda atzīmējot stadiju vai bojājumu"</formula>
    </cfRule>
  </conditionalFormatting>
  <conditionalFormatting sqref="O23:O122">
    <cfRule type="cellIs" dxfId="4" priority="11" operator="equal">
      <formula>"Kļūda atzīmējot stadiju vai bojājumu"</formula>
    </cfRule>
  </conditionalFormatting>
  <conditionalFormatting sqref="R23:R122">
    <cfRule type="cellIs" dxfId="3" priority="7" operator="equal">
      <formula>"Kļūda atzīmējot stadiju vai bojājumu"</formula>
    </cfRule>
  </conditionalFormatting>
  <dataValidations count="2">
    <dataValidation operator="equal" allowBlank="1" errorTitle="Kļūda" error="Kļūdains lauka numurs. Vadot datus neatzīmēt &quot;-&quot; zīmi." promptTitle="Lauka nr. " prompt="Laukā ievadīt tikai ciparus (piem., ja lauka nr. ir _x000a_12345-12345, tad ievadīt 1234512345)_x000a_" sqref="E23:E122" xr:uid="{24BBE372-39AD-494C-882D-3C623BF595AA}"/>
    <dataValidation allowBlank="1" showInputMessage="1" showErrorMessage="1" promptTitle="Info" prompt="Ja lauks iekrāsots, neko neatzīmēt" sqref="N23:N122" xr:uid="{26788140-9EA5-4E91-91CC-B02ABC83CB30}"/>
  </dataValidation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 id="{22A07EC9-4C35-4B52-BB04-DF873294AA01}">
            <xm:f>AND(NOT(OR(I23=Dati!$U$17,I23=Dati!$U$18,I23=Dati!$U$12)),OR(C23=Dati!$P$4,C23=Dati!$P$5))</xm:f>
            <x14:dxf>
              <fill>
                <patternFill>
                  <bgColor theme="0" tint="-0.499984740745262"/>
                </patternFill>
              </fill>
            </x14:dxf>
          </x14:cfRule>
          <xm:sqref>K23:K122</xm:sqref>
        </x14:conditionalFormatting>
        <x14:conditionalFormatting xmlns:xm="http://schemas.microsoft.com/office/excel/2006/main">
          <x14:cfRule type="expression" priority="8" id="{BCEE59A9-DDC0-4A9B-93DB-F22817593341}">
            <xm:f>OR(I23=Dati!$U$17,I23=Dati!$U$18,J23=Dati!$U$12)</xm:f>
            <x14:dxf>
              <fill>
                <patternFill>
                  <bgColor theme="0" tint="-0.499984740745262"/>
                </patternFill>
              </fill>
            </x14:dxf>
          </x14:cfRule>
          <xm:sqref>L23:L122</xm:sqref>
        </x14:conditionalFormatting>
        <x14:conditionalFormatting xmlns:xm="http://schemas.microsoft.com/office/excel/2006/main">
          <x14:cfRule type="expression" priority="9" id="{61280900-2CDC-42BC-86FA-1DFDA51CF802}">
            <xm:f>OR(I23=Dati!$U$17,I23=Dati!$U$18,J23=Dati!$U$12)</xm:f>
            <x14:dxf>
              <fill>
                <patternFill>
                  <bgColor theme="0" tint="-0.499984740745262"/>
                </patternFill>
              </fill>
            </x14:dxf>
          </x14:cfRule>
          <xm:sqref>M23:M122</xm:sqref>
        </x14:conditionalFormatting>
        <x14:conditionalFormatting xmlns:xm="http://schemas.microsoft.com/office/excel/2006/main">
          <x14:cfRule type="expression" priority="41" id="{1E0A545E-2065-4847-A9CD-720C04B0C86A}">
            <xm:f>OR(I23=Dati!$U$17,I23=Dati!$U$18,M23=Dati!$U$12)</xm:f>
            <x14:dxf>
              <fill>
                <patternFill>
                  <bgColor theme="0" tint="-0.499984740745262"/>
                </patternFill>
              </fill>
            </x14:dxf>
          </x14:cfRule>
          <xm:sqref>N23:N122</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A42C94CF-E665-4FE9-9587-81FD3D600836}">
          <x14:formula1>
            <xm:f>IF(COUNTIF(Dati!$S$4:$S$8,D23),Dati!$B$4:$B$16,IF(COUNTIF(Dati!$T$4:$T$5,D23),Dati!$C$4:$C$13,IF(COUNTIF(Dati!$U$4:$U$7,D23),Dati!$D$4:$D$12,Dati!$E$4:$E$12)))</xm:f>
          </x14:formula1>
          <xm:sqref>J23:J122</xm:sqref>
        </x14:dataValidation>
        <x14:dataValidation type="list" allowBlank="1" showInputMessage="1" showErrorMessage="1" xr:uid="{74F9DBBA-1E09-44B5-9C6F-37FE8580706E}">
          <x14:formula1>
            <xm:f>IF(OR(I28=Dati!$U$17,I28=Dati!$U$18),Dati!$R$26,IF(COUNTIF(Dati!$S$4:$S$8,D28),Dati!$J$4:$J$8,IF(COUNTIF(Dati!$T$4:$T$5,D28),Dati!$K$4:$K$8,IF(COUNTIF(Dati!$U$4:$U$7,D28),Dati!$L$4:$L$7,Dati!$M$4:$M$7))))</xm:f>
          </x14:formula1>
          <xm:sqref>L29</xm:sqref>
        </x14:dataValidation>
        <x14:dataValidation type="list" allowBlank="1" showInputMessage="1" showErrorMessage="1" xr:uid="{A8DEF580-6B03-439A-9500-BE2F2E64DFCD}">
          <x14:formula1>
            <xm:f>IF(OR(I23=Dati!$U$17,I23=Dati!$U$18),Dati!$R$26,IF(COUNTIF(Dati!$S$4:$S$8,D23),Dati!$J$4:$J$8,IF(COUNTIF(Dati!$T$4:$T$5,D23),Dati!$K$4:$K$8,IF(COUNTIF(Dati!$U$4:$U$7,D23),Dati!$L$4:$L$7,Dati!$M$4:$M$7))))</xm:f>
          </x14:formula1>
          <xm:sqref>L23:L28 L30:L122</xm:sqref>
        </x14:dataValidation>
        <x14:dataValidation type="list" allowBlank="1" showInputMessage="1" showErrorMessage="1" errorTitle="Kļūda" error="Lūdzu izvēlēties izmantojot pa labi esošo bultu_x000a_" xr:uid="{FA176F97-080C-4A7E-A553-D0F8013CF705}">
          <x14:formula1>
            <xm:f>Dati!$P$3:$P$5</xm:f>
          </x14:formula1>
          <xm:sqref>C23</xm:sqref>
        </x14:dataValidation>
        <x14:dataValidation type="list" allowBlank="1" showInputMessage="1" showErrorMessage="1" xr:uid="{E6FF5280-9A11-49A8-9647-648BBAB8E12F}">
          <x14:formula1>
            <xm:f>IF(OR(I23=Dati!$U$17,I23=Dati!$U$18),Dati!$R$26,Dati!$U$12:$U$13)</xm:f>
          </x14:formula1>
          <xm:sqref>M23:M122</xm:sqref>
        </x14:dataValidation>
        <x14:dataValidation type="list" allowBlank="1" showInputMessage="1" showErrorMessage="1" xr:uid="{6541E792-8F74-4AAA-AFFC-DF3ADC7DE0C7}">
          <x14:formula1>
            <xm:f>IF(Dati!$P$4=C23,Dati!$S$12:$S$17,Dati!$R$12:$R$23)</xm:f>
          </x14:formula1>
          <xm:sqref>D23:D122</xm:sqref>
        </x14:dataValidation>
        <x14:dataValidation type="list" allowBlank="1" showInputMessage="1" showErrorMessage="1" xr:uid="{175EEEAC-D1A1-43F0-AA5C-73F926E51C5B}">
          <x14:formula1>
            <xm:f>IF(Dati!$P$4=C23,Dati!$U$17:$U$22,Dati!$V$17:$V$20)</xm:f>
          </x14:formula1>
          <xm:sqref>I23:I122</xm:sqref>
        </x14:dataValidation>
        <x14:dataValidation type="list" allowBlank="1" showInputMessage="1" showErrorMessage="1" xr:uid="{F308033D-75B3-4B95-8C65-25B3A99970FA}">
          <x14:formula1>
            <xm:f>Dati!$P$3:$P$5</xm:f>
          </x14:formula1>
          <xm:sqref>C24:C122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79BD4-5851-4D6B-BEF3-77449BC4EC4A}">
  <sheetPr codeName="Sheet2"/>
  <dimension ref="B1:Y171"/>
  <sheetViews>
    <sheetView showGridLines="0" zoomScale="70" zoomScaleNormal="70" workbookViewId="0">
      <pane ySplit="12" topLeftCell="A13" activePane="bottomLeft" state="frozen"/>
      <selection activeCell="O13" sqref="O13:O14"/>
      <selection pane="bottomLeft" activeCell="N13" sqref="N13"/>
    </sheetView>
  </sheetViews>
  <sheetFormatPr defaultColWidth="8.875" defaultRowHeight="14.25" outlineLevelCol="1" x14ac:dyDescent="0.2"/>
  <cols>
    <col min="5" max="5" width="11.875" bestFit="1" customWidth="1"/>
    <col min="6" max="6" width="10.875" bestFit="1" customWidth="1"/>
    <col min="7" max="7" width="12.375" bestFit="1" customWidth="1"/>
    <col min="9" max="9" width="8.5" bestFit="1" customWidth="1"/>
    <col min="10" max="10" width="24.5" bestFit="1" customWidth="1"/>
    <col min="11" max="11" width="8.5" customWidth="1"/>
    <col min="12" max="12" width="17.5" bestFit="1" customWidth="1"/>
    <col min="13" max="13" width="11" bestFit="1" customWidth="1"/>
    <col min="14" max="14" width="13.875" bestFit="1" customWidth="1"/>
    <col min="15" max="15" width="15.375" bestFit="1" customWidth="1"/>
    <col min="16" max="17" width="13.5" customWidth="1"/>
    <col min="18" max="18" width="12" customWidth="1" outlineLevel="1"/>
    <col min="19" max="19" width="9.5" customWidth="1" outlineLevel="1"/>
    <col min="20" max="20" width="13.5" customWidth="1" outlineLevel="1"/>
    <col min="21" max="21" width="13.5" customWidth="1"/>
    <col min="22" max="22" width="11" bestFit="1" customWidth="1"/>
    <col min="23" max="23" width="13" customWidth="1"/>
  </cols>
  <sheetData>
    <row r="1" spans="2:25" hidden="1" x14ac:dyDescent="0.2"/>
    <row r="2" spans="2:25" hidden="1" x14ac:dyDescent="0.2"/>
    <row r="3" spans="2:25" hidden="1" x14ac:dyDescent="0.2"/>
    <row r="4" spans="2:25" hidden="1" x14ac:dyDescent="0.2"/>
    <row r="5" spans="2:25" hidden="1" x14ac:dyDescent="0.2"/>
    <row r="6" spans="2:25" hidden="1" x14ac:dyDescent="0.2"/>
    <row r="7" spans="2:25" hidden="1" x14ac:dyDescent="0.2"/>
    <row r="8" spans="2:25" hidden="1" x14ac:dyDescent="0.2"/>
    <row r="9" spans="2:25" hidden="1" x14ac:dyDescent="0.2"/>
    <row r="10" spans="2:25" hidden="1" x14ac:dyDescent="0.2"/>
    <row r="11" spans="2:25" ht="15" thickBot="1" x14ac:dyDescent="0.25"/>
    <row r="12" spans="2:25" ht="114.75" thickBot="1" x14ac:dyDescent="0.25">
      <c r="B12" s="16" t="s">
        <v>27</v>
      </c>
      <c r="C12" s="97" t="s">
        <v>22</v>
      </c>
      <c r="D12" s="97"/>
      <c r="E12" s="42" t="s">
        <v>28</v>
      </c>
      <c r="F12" s="42" t="s">
        <v>23</v>
      </c>
      <c r="G12" s="42" t="s">
        <v>142</v>
      </c>
      <c r="H12" s="42" t="s">
        <v>24</v>
      </c>
      <c r="I12" s="42" t="s">
        <v>96</v>
      </c>
      <c r="J12" s="42" t="s">
        <v>114</v>
      </c>
      <c r="K12" s="42" t="s">
        <v>143</v>
      </c>
      <c r="L12" s="42" t="s">
        <v>1</v>
      </c>
      <c r="M12" s="42" t="s">
        <v>110</v>
      </c>
      <c r="N12" s="42" t="s">
        <v>145</v>
      </c>
      <c r="O12" s="17" t="s">
        <v>31</v>
      </c>
      <c r="P12" s="29" t="s">
        <v>29</v>
      </c>
      <c r="Q12" s="42" t="s">
        <v>30</v>
      </c>
      <c r="R12" s="42" t="s">
        <v>32</v>
      </c>
      <c r="S12" s="28" t="s">
        <v>109</v>
      </c>
      <c r="T12" s="28" t="s">
        <v>33</v>
      </c>
      <c r="U12" s="42" t="s">
        <v>34</v>
      </c>
      <c r="V12" s="17" t="s">
        <v>35</v>
      </c>
      <c r="W12" s="17" t="s">
        <v>141</v>
      </c>
    </row>
    <row r="13" spans="2:25" ht="28.5" customHeight="1" x14ac:dyDescent="0.2">
      <c r="B13" s="18">
        <f>'Agronoma tabula'!B23</f>
        <v>1</v>
      </c>
      <c r="C13" s="19">
        <f>'Agronoma tabula'!C23</f>
        <v>0</v>
      </c>
      <c r="D13" s="19">
        <f>'Agronoma tabula'!D23</f>
        <v>0</v>
      </c>
      <c r="E13" s="19">
        <f>'Agronoma tabula'!E23</f>
        <v>0</v>
      </c>
      <c r="F13" s="61">
        <f>'Agronoma tabula'!F23</f>
        <v>0</v>
      </c>
      <c r="G13" s="63">
        <f>'Agronoma tabula'!G23</f>
        <v>0</v>
      </c>
      <c r="H13" s="62">
        <f>'Agronoma tabula'!H23</f>
        <v>0</v>
      </c>
      <c r="I13" s="19">
        <f>'Agronoma tabula'!I23</f>
        <v>0</v>
      </c>
      <c r="J13" s="19">
        <f>'Agronoma tabula'!J23</f>
        <v>0</v>
      </c>
      <c r="K13" s="77">
        <f>'Agronoma tabula'!K23</f>
        <v>0</v>
      </c>
      <c r="L13" s="21">
        <f>'Agronoma tabula'!L23</f>
        <v>0</v>
      </c>
      <c r="M13" s="64">
        <f>'Agronoma tabula'!M23</f>
        <v>0</v>
      </c>
      <c r="N13" s="20">
        <f>'Agronoma tabula'!N23</f>
        <v>0</v>
      </c>
      <c r="O13" s="22">
        <f>'Agronoma tabula'!O23</f>
        <v>0</v>
      </c>
      <c r="P13" s="66"/>
      <c r="Q13" s="67">
        <f t="shared" ref="Q13:Q44" si="0">P13*F13</f>
        <v>0</v>
      </c>
      <c r="R13" s="67">
        <f>IF(O13="Nav piemērojams",F13*H13*P13,F13*H13*P13*O13)</f>
        <v>0</v>
      </c>
      <c r="S13" s="68"/>
      <c r="T13" s="68">
        <v>0</v>
      </c>
      <c r="U13" s="67">
        <f t="shared" ref="U13:U20" si="1">R13*T13</f>
        <v>0</v>
      </c>
      <c r="V13" s="46">
        <f>IF(OR('BTA darbinieks'!M13=Dati!$U$12,'BTA darbinieks'!I13=Dati!$U$17,'BTA darbinieks'!I13=Dati!$U$18),'BTA darbinieks'!H13*'BTA darbinieks'!Q13*'BTA darbinieks'!S13,IF(S13&gt;0,Q13*S13,'BTA darbinieks'!R13-U13))</f>
        <v>0</v>
      </c>
      <c r="W13" s="75">
        <f>'Agronoma tabula'!$R23</f>
        <v>0</v>
      </c>
    </row>
    <row r="14" spans="2:25" ht="28.5" customHeight="1" thickBot="1" x14ac:dyDescent="0.25">
      <c r="B14" s="18">
        <f>'Agronoma tabula'!B24</f>
        <v>2</v>
      </c>
      <c r="C14" s="19">
        <f>'Agronoma tabula'!C24</f>
        <v>0</v>
      </c>
      <c r="D14" s="19">
        <f>'Agronoma tabula'!D24</f>
        <v>0</v>
      </c>
      <c r="E14" s="19">
        <f>'Agronoma tabula'!E24</f>
        <v>0</v>
      </c>
      <c r="F14" s="61">
        <f>'Agronoma tabula'!F24</f>
        <v>0</v>
      </c>
      <c r="G14" s="63">
        <f>'Agronoma tabula'!G24</f>
        <v>0</v>
      </c>
      <c r="H14" s="62">
        <f>'Agronoma tabula'!H24</f>
        <v>0</v>
      </c>
      <c r="I14" s="19">
        <f>'Agronoma tabula'!I24</f>
        <v>0</v>
      </c>
      <c r="J14" s="19">
        <f>'Agronoma tabula'!J24</f>
        <v>0</v>
      </c>
      <c r="K14" s="77">
        <f>'Agronoma tabula'!K24</f>
        <v>0</v>
      </c>
      <c r="L14" s="21">
        <f>'Agronoma tabula'!L24</f>
        <v>0</v>
      </c>
      <c r="M14" s="64">
        <f>'Agronoma tabula'!M24</f>
        <v>0</v>
      </c>
      <c r="N14" s="20">
        <f>'Agronoma tabula'!N24</f>
        <v>0</v>
      </c>
      <c r="O14" s="22">
        <f>'Agronoma tabula'!O24</f>
        <v>0</v>
      </c>
      <c r="P14" s="44"/>
      <c r="Q14" s="69">
        <f t="shared" si="0"/>
        <v>0</v>
      </c>
      <c r="R14" s="69">
        <f>IF(O14="Nav piemērojams",F14*H14*P14,F14*H14*P14*O14)</f>
        <v>0</v>
      </c>
      <c r="S14" s="45"/>
      <c r="T14" s="45">
        <v>0</v>
      </c>
      <c r="U14" s="69">
        <f t="shared" si="1"/>
        <v>0</v>
      </c>
      <c r="V14" s="46">
        <f>IF(OR('BTA darbinieks'!M14=Dati!$U$12,'BTA darbinieks'!I14=Dati!$U$17,'BTA darbinieks'!I14=Dati!$U$18),'BTA darbinieks'!H14*'BTA darbinieks'!Q14*'BTA darbinieks'!S14,IF(S14&gt;0,Q14*S14,'BTA darbinieks'!R14-U14))</f>
        <v>0</v>
      </c>
      <c r="W14" s="75">
        <f>'Agronoma tabula'!$R24</f>
        <v>0</v>
      </c>
    </row>
    <row r="15" spans="2:25" ht="28.5" customHeight="1" x14ac:dyDescent="0.2">
      <c r="B15" s="18">
        <f>'Agronoma tabula'!B25</f>
        <v>3</v>
      </c>
      <c r="C15" s="19">
        <f>'Agronoma tabula'!C25</f>
        <v>0</v>
      </c>
      <c r="D15" s="19">
        <f>'Agronoma tabula'!D25</f>
        <v>0</v>
      </c>
      <c r="E15" s="19">
        <f>'Agronoma tabula'!E25</f>
        <v>0</v>
      </c>
      <c r="F15" s="61">
        <f>'Agronoma tabula'!F25</f>
        <v>0</v>
      </c>
      <c r="G15" s="63">
        <f>'Agronoma tabula'!G25</f>
        <v>0</v>
      </c>
      <c r="H15" s="62">
        <f>'Agronoma tabula'!H25</f>
        <v>0</v>
      </c>
      <c r="I15" s="19">
        <f>'Agronoma tabula'!I25</f>
        <v>0</v>
      </c>
      <c r="J15" s="19">
        <f>'Agronoma tabula'!J25</f>
        <v>0</v>
      </c>
      <c r="K15" s="77">
        <f>'Agronoma tabula'!K25</f>
        <v>0</v>
      </c>
      <c r="L15" s="21">
        <f>'Agronoma tabula'!L25</f>
        <v>0</v>
      </c>
      <c r="M15" s="64">
        <f>'Agronoma tabula'!M25</f>
        <v>0</v>
      </c>
      <c r="N15" s="20">
        <f>'Agronoma tabula'!N25</f>
        <v>0</v>
      </c>
      <c r="O15" s="22">
        <f>'Agronoma tabula'!O25</f>
        <v>0</v>
      </c>
      <c r="P15" s="44"/>
      <c r="Q15" s="69">
        <f t="shared" si="0"/>
        <v>0</v>
      </c>
      <c r="R15" s="69">
        <f t="shared" ref="R15:R78" si="2">IF(O15="Nav piemērojams",F15*H15*P15,F15*H15*P15*O15)</f>
        <v>0</v>
      </c>
      <c r="S15" s="45"/>
      <c r="T15" s="45">
        <v>0</v>
      </c>
      <c r="U15" s="69">
        <f t="shared" si="1"/>
        <v>0</v>
      </c>
      <c r="V15" s="46">
        <f>IF(OR('BTA darbinieks'!M15=Dati!$U$12,'BTA darbinieks'!I15=Dati!$U$17,'BTA darbinieks'!I15=Dati!$U$18),'BTA darbinieks'!H15*'BTA darbinieks'!Q15*'BTA darbinieks'!S15,IF(S15&gt;0,Q15*S15,'BTA darbinieks'!R15-U15))</f>
        <v>0</v>
      </c>
      <c r="W15" s="75">
        <f>'Agronoma tabula'!$R25</f>
        <v>0</v>
      </c>
      <c r="X15" s="98" t="s">
        <v>107</v>
      </c>
      <c r="Y15" s="99"/>
    </row>
    <row r="16" spans="2:25" ht="28.5" customHeight="1" x14ac:dyDescent="0.2">
      <c r="B16" s="18">
        <f>'Agronoma tabula'!B26</f>
        <v>4</v>
      </c>
      <c r="C16" s="19">
        <f>'Agronoma tabula'!C26</f>
        <v>0</v>
      </c>
      <c r="D16" s="19">
        <f>'Agronoma tabula'!D26</f>
        <v>0</v>
      </c>
      <c r="E16" s="19">
        <f>'Agronoma tabula'!E26</f>
        <v>0</v>
      </c>
      <c r="F16" s="61">
        <f>'Agronoma tabula'!F26</f>
        <v>0</v>
      </c>
      <c r="G16" s="63">
        <f>'Agronoma tabula'!G26</f>
        <v>0</v>
      </c>
      <c r="H16" s="62">
        <f>'Agronoma tabula'!H26</f>
        <v>0</v>
      </c>
      <c r="I16" s="19">
        <f>'Agronoma tabula'!I26</f>
        <v>0</v>
      </c>
      <c r="J16" s="19">
        <f>'Agronoma tabula'!J26</f>
        <v>0</v>
      </c>
      <c r="K16" s="77">
        <f>'Agronoma tabula'!K26</f>
        <v>0</v>
      </c>
      <c r="L16" s="21">
        <f>'Agronoma tabula'!L26</f>
        <v>0</v>
      </c>
      <c r="M16" s="64">
        <f>'Agronoma tabula'!M26</f>
        <v>0</v>
      </c>
      <c r="N16" s="20">
        <f>'Agronoma tabula'!N26</f>
        <v>0</v>
      </c>
      <c r="O16" s="22">
        <f>'Agronoma tabula'!O26</f>
        <v>0</v>
      </c>
      <c r="P16" s="44"/>
      <c r="Q16" s="69">
        <f t="shared" si="0"/>
        <v>0</v>
      </c>
      <c r="R16" s="69">
        <f t="shared" si="2"/>
        <v>0</v>
      </c>
      <c r="S16" s="45"/>
      <c r="T16" s="45"/>
      <c r="U16" s="69">
        <f t="shared" si="1"/>
        <v>0</v>
      </c>
      <c r="V16" s="46">
        <f>IF(OR('BTA darbinieks'!M16=Dati!$U$12,'BTA darbinieks'!I16=Dati!$U$17,'BTA darbinieks'!I16=Dati!$U$18),'BTA darbinieks'!H16*'BTA darbinieks'!Q16*'BTA darbinieks'!S16,IF(S16&gt;0,Q16*S16,'BTA darbinieks'!R16-U16))</f>
        <v>0</v>
      </c>
      <c r="W16" s="75">
        <f>'Agronoma tabula'!$R26</f>
        <v>0</v>
      </c>
      <c r="X16" s="100">
        <f>SUM(V13:V112)</f>
        <v>0</v>
      </c>
      <c r="Y16" s="101"/>
    </row>
    <row r="17" spans="2:25" ht="28.5" customHeight="1" thickBot="1" x14ac:dyDescent="0.25">
      <c r="B17" s="18">
        <f>'Agronoma tabula'!B27</f>
        <v>5</v>
      </c>
      <c r="C17" s="19">
        <f>'Agronoma tabula'!C27</f>
        <v>0</v>
      </c>
      <c r="D17" s="19">
        <f>'Agronoma tabula'!D27</f>
        <v>0</v>
      </c>
      <c r="E17" s="19">
        <f>'Agronoma tabula'!E27</f>
        <v>0</v>
      </c>
      <c r="F17" s="61">
        <f>'Agronoma tabula'!F27</f>
        <v>0</v>
      </c>
      <c r="G17" s="63">
        <f>'Agronoma tabula'!G27</f>
        <v>0</v>
      </c>
      <c r="H17" s="62">
        <f>'Agronoma tabula'!H27</f>
        <v>0</v>
      </c>
      <c r="I17" s="19">
        <f>'Agronoma tabula'!I27</f>
        <v>0</v>
      </c>
      <c r="J17" s="21">
        <f>'Agronoma tabula'!J27</f>
        <v>0</v>
      </c>
      <c r="K17" s="77">
        <f>'Agronoma tabula'!K27</f>
        <v>0</v>
      </c>
      <c r="L17" s="21">
        <f>'Agronoma tabula'!L27</f>
        <v>0</v>
      </c>
      <c r="M17" s="64">
        <f>'Agronoma tabula'!M27</f>
        <v>0</v>
      </c>
      <c r="N17" s="20">
        <f>'Agronoma tabula'!N27</f>
        <v>0</v>
      </c>
      <c r="O17" s="22">
        <f>'Agronoma tabula'!O27</f>
        <v>0</v>
      </c>
      <c r="P17" s="44"/>
      <c r="Q17" s="69">
        <f t="shared" si="0"/>
        <v>0</v>
      </c>
      <c r="R17" s="69">
        <f t="shared" si="2"/>
        <v>0</v>
      </c>
      <c r="S17" s="45"/>
      <c r="T17" s="45"/>
      <c r="U17" s="69">
        <f t="shared" si="1"/>
        <v>0</v>
      </c>
      <c r="V17" s="46">
        <f>IF(OR('BTA darbinieks'!M17=Dati!$U$12,'BTA darbinieks'!I17=Dati!$U$17,'BTA darbinieks'!I17=Dati!$U$18),'BTA darbinieks'!H17*'BTA darbinieks'!Q17*'BTA darbinieks'!S17,IF(S17&gt;0,Q17*S17,'BTA darbinieks'!R17-U17))</f>
        <v>0</v>
      </c>
      <c r="W17" s="75">
        <f>'Agronoma tabula'!$R27</f>
        <v>0</v>
      </c>
      <c r="X17" s="102"/>
      <c r="Y17" s="103"/>
    </row>
    <row r="18" spans="2:25" ht="28.5" customHeight="1" x14ac:dyDescent="0.2">
      <c r="B18" s="18">
        <f>'Agronoma tabula'!B28</f>
        <v>6</v>
      </c>
      <c r="C18" s="19">
        <f>'Agronoma tabula'!C28</f>
        <v>0</v>
      </c>
      <c r="D18" s="19">
        <f>'Agronoma tabula'!D28</f>
        <v>0</v>
      </c>
      <c r="E18" s="19">
        <f>'Agronoma tabula'!E28</f>
        <v>0</v>
      </c>
      <c r="F18" s="61">
        <f>'Agronoma tabula'!F28</f>
        <v>0</v>
      </c>
      <c r="G18" s="63">
        <f>'Agronoma tabula'!G28</f>
        <v>0</v>
      </c>
      <c r="H18" s="62">
        <f>'Agronoma tabula'!H28</f>
        <v>0</v>
      </c>
      <c r="I18" s="19">
        <f>'Agronoma tabula'!I28</f>
        <v>0</v>
      </c>
      <c r="J18" s="19">
        <f>'Agronoma tabula'!J28</f>
        <v>0</v>
      </c>
      <c r="K18" s="77">
        <f>'Agronoma tabula'!K28</f>
        <v>0</v>
      </c>
      <c r="L18" s="21">
        <f>'Agronoma tabula'!L29</f>
        <v>0</v>
      </c>
      <c r="M18" s="64">
        <f>'Agronoma tabula'!M28</f>
        <v>0</v>
      </c>
      <c r="N18" s="20">
        <f>'Agronoma tabula'!N28</f>
        <v>0</v>
      </c>
      <c r="O18" s="22">
        <f>'Agronoma tabula'!O28</f>
        <v>0</v>
      </c>
      <c r="P18" s="44"/>
      <c r="Q18" s="69">
        <f t="shared" si="0"/>
        <v>0</v>
      </c>
      <c r="R18" s="69">
        <f t="shared" si="2"/>
        <v>0</v>
      </c>
      <c r="S18" s="45"/>
      <c r="T18" s="45"/>
      <c r="U18" s="69">
        <f t="shared" si="1"/>
        <v>0</v>
      </c>
      <c r="V18" s="46">
        <f>IF(OR('BTA darbinieks'!M18=Dati!$U$12,'BTA darbinieks'!I18=Dati!$U$17,'BTA darbinieks'!I18=Dati!$U$18),'BTA darbinieks'!H18*'BTA darbinieks'!Q18*'BTA darbinieks'!S18,IF(S18&gt;0,Q18*S18,'BTA darbinieks'!R18-U18))</f>
        <v>0</v>
      </c>
      <c r="W18" s="75">
        <f>'Agronoma tabula'!$R28</f>
        <v>0</v>
      </c>
    </row>
    <row r="19" spans="2:25" ht="28.5" customHeight="1" x14ac:dyDescent="0.2">
      <c r="B19" s="18">
        <f>'Agronoma tabula'!B29</f>
        <v>7</v>
      </c>
      <c r="C19" s="19">
        <f>'Agronoma tabula'!C29</f>
        <v>0</v>
      </c>
      <c r="D19" s="19">
        <f>'Agronoma tabula'!D29</f>
        <v>0</v>
      </c>
      <c r="E19" s="19">
        <f>'Agronoma tabula'!E29</f>
        <v>0</v>
      </c>
      <c r="F19" s="61">
        <f>'Agronoma tabula'!F29</f>
        <v>0</v>
      </c>
      <c r="G19" s="63">
        <f>'Agronoma tabula'!G29</f>
        <v>0</v>
      </c>
      <c r="H19" s="62">
        <f>'Agronoma tabula'!H29</f>
        <v>0</v>
      </c>
      <c r="I19" s="19">
        <f>'Agronoma tabula'!I29</f>
        <v>0</v>
      </c>
      <c r="J19" s="19">
        <f>'Agronoma tabula'!J29</f>
        <v>0</v>
      </c>
      <c r="K19" s="77">
        <f>'Agronoma tabula'!K29</f>
        <v>0</v>
      </c>
      <c r="L19" s="21">
        <f>'Agronoma tabula'!L30</f>
        <v>0</v>
      </c>
      <c r="M19" s="64">
        <f>'Agronoma tabula'!M29</f>
        <v>0</v>
      </c>
      <c r="N19" s="20">
        <f>'Agronoma tabula'!N29</f>
        <v>0</v>
      </c>
      <c r="O19" s="22">
        <f>'Agronoma tabula'!O29</f>
        <v>0</v>
      </c>
      <c r="P19" s="44"/>
      <c r="Q19" s="69">
        <f t="shared" si="0"/>
        <v>0</v>
      </c>
      <c r="R19" s="69">
        <f t="shared" si="2"/>
        <v>0</v>
      </c>
      <c r="S19" s="45"/>
      <c r="T19" s="45"/>
      <c r="U19" s="69">
        <f t="shared" si="1"/>
        <v>0</v>
      </c>
      <c r="V19" s="46">
        <f>IF(OR('BTA darbinieks'!M19=Dati!$U$12,'BTA darbinieks'!I19=Dati!$U$17,'BTA darbinieks'!I19=Dati!$U$18),'BTA darbinieks'!H19*'BTA darbinieks'!Q19*'BTA darbinieks'!S19,IF(S19&gt;0,Q19*S19,'BTA darbinieks'!R19-U19))</f>
        <v>0</v>
      </c>
      <c r="W19" s="75">
        <f>'Agronoma tabula'!$R29</f>
        <v>0</v>
      </c>
    </row>
    <row r="20" spans="2:25" ht="28.5" customHeight="1" x14ac:dyDescent="0.2">
      <c r="B20" s="18">
        <f>'Agronoma tabula'!B30</f>
        <v>8</v>
      </c>
      <c r="C20" s="19">
        <f>'Agronoma tabula'!C30</f>
        <v>0</v>
      </c>
      <c r="D20" s="19">
        <f>'Agronoma tabula'!D30</f>
        <v>0</v>
      </c>
      <c r="E20" s="19">
        <f>'Agronoma tabula'!E30</f>
        <v>0</v>
      </c>
      <c r="F20" s="61">
        <f>'Agronoma tabula'!F30</f>
        <v>0</v>
      </c>
      <c r="G20" s="63">
        <f>'Agronoma tabula'!G30</f>
        <v>0</v>
      </c>
      <c r="H20" s="62">
        <f>'Agronoma tabula'!H30</f>
        <v>0</v>
      </c>
      <c r="I20" s="19">
        <f>'Agronoma tabula'!I30</f>
        <v>0</v>
      </c>
      <c r="J20" s="19">
        <f>'Agronoma tabula'!J30</f>
        <v>0</v>
      </c>
      <c r="K20" s="77">
        <f>'Agronoma tabula'!K30</f>
        <v>0</v>
      </c>
      <c r="L20" s="21">
        <f>'Agronoma tabula'!L30</f>
        <v>0</v>
      </c>
      <c r="M20" s="64">
        <f>'Agronoma tabula'!M30</f>
        <v>0</v>
      </c>
      <c r="N20" s="20">
        <f>'Agronoma tabula'!N30</f>
        <v>0</v>
      </c>
      <c r="O20" s="22">
        <f>'Agronoma tabula'!O30</f>
        <v>0</v>
      </c>
      <c r="P20" s="44"/>
      <c r="Q20" s="69">
        <f t="shared" si="0"/>
        <v>0</v>
      </c>
      <c r="R20" s="69">
        <f t="shared" si="2"/>
        <v>0</v>
      </c>
      <c r="S20" s="45"/>
      <c r="T20" s="45"/>
      <c r="U20" s="69">
        <f t="shared" si="1"/>
        <v>0</v>
      </c>
      <c r="V20" s="46">
        <f>IF(OR('BTA darbinieks'!M20=Dati!$U$12,'BTA darbinieks'!I20=Dati!$U$17,'BTA darbinieks'!I20=Dati!$U$18),'BTA darbinieks'!H20*'BTA darbinieks'!Q20*'BTA darbinieks'!S20,IF(S20&gt;0,Q20*S20,'BTA darbinieks'!R20-U20))</f>
        <v>0</v>
      </c>
      <c r="W20" s="75">
        <f>'Agronoma tabula'!$R30</f>
        <v>0</v>
      </c>
    </row>
    <row r="21" spans="2:25" ht="28.5" customHeight="1" x14ac:dyDescent="0.2">
      <c r="B21" s="18">
        <f>'Agronoma tabula'!B31</f>
        <v>9</v>
      </c>
      <c r="C21" s="19">
        <f>'Agronoma tabula'!C31</f>
        <v>0</v>
      </c>
      <c r="D21" s="19">
        <f>'Agronoma tabula'!D31</f>
        <v>0</v>
      </c>
      <c r="E21" s="19">
        <f>'Agronoma tabula'!E31</f>
        <v>0</v>
      </c>
      <c r="F21" s="61">
        <f>'Agronoma tabula'!F31</f>
        <v>0</v>
      </c>
      <c r="G21" s="63">
        <f>'Agronoma tabula'!G31</f>
        <v>0</v>
      </c>
      <c r="H21" s="62">
        <f>'Agronoma tabula'!H31</f>
        <v>0</v>
      </c>
      <c r="I21" s="19">
        <f>'Agronoma tabula'!I31</f>
        <v>0</v>
      </c>
      <c r="J21" s="19">
        <f>'Agronoma tabula'!J31</f>
        <v>0</v>
      </c>
      <c r="K21" s="77">
        <f>'Agronoma tabula'!K31</f>
        <v>0</v>
      </c>
      <c r="L21" s="21">
        <f>'Agronoma tabula'!L31</f>
        <v>0</v>
      </c>
      <c r="M21" s="64">
        <f>'Agronoma tabula'!M31</f>
        <v>0</v>
      </c>
      <c r="N21" s="20">
        <f>'Agronoma tabula'!N31</f>
        <v>0</v>
      </c>
      <c r="O21" s="22">
        <f>'Agronoma tabula'!O31</f>
        <v>0</v>
      </c>
      <c r="P21" s="47"/>
      <c r="Q21" s="69">
        <f t="shared" si="0"/>
        <v>0</v>
      </c>
      <c r="R21" s="69">
        <f t="shared" si="2"/>
        <v>0</v>
      </c>
      <c r="S21" s="70"/>
      <c r="T21" s="70"/>
      <c r="U21" s="69">
        <f t="shared" ref="U21:U84" si="3">R21*T21</f>
        <v>0</v>
      </c>
      <c r="V21" s="46">
        <f>IF(OR('BTA darbinieks'!M21=Dati!$U$12,'BTA darbinieks'!I21=Dati!$U$17,'BTA darbinieks'!I21=Dati!$U$18),'BTA darbinieks'!H21*'BTA darbinieks'!Q21*'BTA darbinieks'!S21,IF(S21&gt;0,Q21*S21,'BTA darbinieks'!R21-U21))</f>
        <v>0</v>
      </c>
      <c r="W21" s="75">
        <f>'Agronoma tabula'!$R31</f>
        <v>0</v>
      </c>
    </row>
    <row r="22" spans="2:25" ht="28.5" customHeight="1" x14ac:dyDescent="0.2">
      <c r="B22" s="18">
        <f>'Agronoma tabula'!B32</f>
        <v>10</v>
      </c>
      <c r="C22" s="19">
        <f>'Agronoma tabula'!C32</f>
        <v>0</v>
      </c>
      <c r="D22" s="19">
        <f>'Agronoma tabula'!D32</f>
        <v>0</v>
      </c>
      <c r="E22" s="19">
        <f>'Agronoma tabula'!E32</f>
        <v>0</v>
      </c>
      <c r="F22" s="61">
        <f>'Agronoma tabula'!F32</f>
        <v>0</v>
      </c>
      <c r="G22" s="63">
        <f>'Agronoma tabula'!G32</f>
        <v>0</v>
      </c>
      <c r="H22" s="62">
        <f>'Agronoma tabula'!H32</f>
        <v>0</v>
      </c>
      <c r="I22" s="19">
        <f>'Agronoma tabula'!I32</f>
        <v>0</v>
      </c>
      <c r="J22" s="19">
        <f>'Agronoma tabula'!J32</f>
        <v>0</v>
      </c>
      <c r="K22" s="77">
        <f>'Agronoma tabula'!K32</f>
        <v>0</v>
      </c>
      <c r="L22" s="21">
        <f>'Agronoma tabula'!L32</f>
        <v>0</v>
      </c>
      <c r="M22" s="64">
        <f>'Agronoma tabula'!M32</f>
        <v>0</v>
      </c>
      <c r="N22" s="20">
        <f>'Agronoma tabula'!N32</f>
        <v>0</v>
      </c>
      <c r="O22" s="22">
        <f>'Agronoma tabula'!O32</f>
        <v>0</v>
      </c>
      <c r="P22" s="47"/>
      <c r="Q22" s="69">
        <f t="shared" si="0"/>
        <v>0</v>
      </c>
      <c r="R22" s="69">
        <f t="shared" si="2"/>
        <v>0</v>
      </c>
      <c r="S22" s="70"/>
      <c r="T22" s="70"/>
      <c r="U22" s="69">
        <f t="shared" si="3"/>
        <v>0</v>
      </c>
      <c r="V22" s="46">
        <f>IF(OR('BTA darbinieks'!M22=Dati!$U$12,'BTA darbinieks'!I22=Dati!$U$17,'BTA darbinieks'!I22=Dati!$U$18),'BTA darbinieks'!H22*'BTA darbinieks'!Q22*'BTA darbinieks'!S22,IF(S22&gt;0,Q22*S22,'BTA darbinieks'!R22-U22))</f>
        <v>0</v>
      </c>
      <c r="W22" s="75">
        <f>'Agronoma tabula'!$R32</f>
        <v>0</v>
      </c>
    </row>
    <row r="23" spans="2:25" ht="28.5" customHeight="1" x14ac:dyDescent="0.2">
      <c r="B23" s="18">
        <f>'Agronoma tabula'!B33</f>
        <v>11</v>
      </c>
      <c r="C23" s="19">
        <f>'Agronoma tabula'!C33</f>
        <v>0</v>
      </c>
      <c r="D23" s="19">
        <f>'Agronoma tabula'!D33</f>
        <v>0</v>
      </c>
      <c r="E23" s="19">
        <f>'Agronoma tabula'!E33</f>
        <v>0</v>
      </c>
      <c r="F23" s="61">
        <f>'Agronoma tabula'!F33</f>
        <v>0</v>
      </c>
      <c r="G23" s="63">
        <f>'Agronoma tabula'!G33</f>
        <v>0</v>
      </c>
      <c r="H23" s="62">
        <f>'Agronoma tabula'!H33</f>
        <v>0</v>
      </c>
      <c r="I23" s="19">
        <f>'Agronoma tabula'!I33</f>
        <v>0</v>
      </c>
      <c r="J23" s="19">
        <f>'Agronoma tabula'!J33</f>
        <v>0</v>
      </c>
      <c r="K23" s="77">
        <f>'Agronoma tabula'!K33</f>
        <v>0</v>
      </c>
      <c r="L23" s="21">
        <f>'Agronoma tabula'!L33</f>
        <v>0</v>
      </c>
      <c r="M23" s="64">
        <f>'Agronoma tabula'!M33</f>
        <v>0</v>
      </c>
      <c r="N23" s="20">
        <f>'Agronoma tabula'!N33</f>
        <v>0</v>
      </c>
      <c r="O23" s="22">
        <f>'Agronoma tabula'!O33</f>
        <v>0</v>
      </c>
      <c r="P23" s="47"/>
      <c r="Q23" s="69">
        <f t="shared" si="0"/>
        <v>0</v>
      </c>
      <c r="R23" s="69">
        <f t="shared" si="2"/>
        <v>0</v>
      </c>
      <c r="S23" s="70"/>
      <c r="T23" s="70"/>
      <c r="U23" s="69">
        <f t="shared" si="3"/>
        <v>0</v>
      </c>
      <c r="V23" s="46">
        <f>IF(OR('BTA darbinieks'!M23=Dati!$U$12,'BTA darbinieks'!I23=Dati!$U$17,'BTA darbinieks'!I23=Dati!$U$18),'BTA darbinieks'!H23*'BTA darbinieks'!Q23*'BTA darbinieks'!S23,IF(S23&gt;0,Q23*S23,'BTA darbinieks'!R23-U23))</f>
        <v>0</v>
      </c>
      <c r="W23" s="75">
        <f>'Agronoma tabula'!$R33</f>
        <v>0</v>
      </c>
    </row>
    <row r="24" spans="2:25" ht="28.5" customHeight="1" x14ac:dyDescent="0.2">
      <c r="B24" s="18">
        <f>'Agronoma tabula'!B34</f>
        <v>12</v>
      </c>
      <c r="C24" s="19">
        <f>'Agronoma tabula'!C34</f>
        <v>0</v>
      </c>
      <c r="D24" s="19">
        <f>'Agronoma tabula'!D34</f>
        <v>0</v>
      </c>
      <c r="E24" s="19">
        <f>'Agronoma tabula'!E34</f>
        <v>0</v>
      </c>
      <c r="F24" s="61">
        <f>'Agronoma tabula'!F34</f>
        <v>0</v>
      </c>
      <c r="G24" s="63">
        <f>'Agronoma tabula'!G34</f>
        <v>0</v>
      </c>
      <c r="H24" s="62">
        <f>'Agronoma tabula'!H34</f>
        <v>0</v>
      </c>
      <c r="I24" s="19">
        <f>'Agronoma tabula'!I34</f>
        <v>0</v>
      </c>
      <c r="J24" s="19">
        <f>'Agronoma tabula'!J34</f>
        <v>0</v>
      </c>
      <c r="K24" s="77">
        <f>'Agronoma tabula'!K34</f>
        <v>0</v>
      </c>
      <c r="L24" s="21">
        <f>'Agronoma tabula'!L34</f>
        <v>0</v>
      </c>
      <c r="M24" s="64">
        <f>'Agronoma tabula'!M34</f>
        <v>0</v>
      </c>
      <c r="N24" s="20">
        <f>'Agronoma tabula'!N34</f>
        <v>0</v>
      </c>
      <c r="O24" s="22">
        <f>'Agronoma tabula'!O34</f>
        <v>0</v>
      </c>
      <c r="P24" s="47"/>
      <c r="Q24" s="69">
        <f t="shared" si="0"/>
        <v>0</v>
      </c>
      <c r="R24" s="69">
        <f t="shared" si="2"/>
        <v>0</v>
      </c>
      <c r="S24" s="70"/>
      <c r="T24" s="70"/>
      <c r="U24" s="69">
        <f t="shared" si="3"/>
        <v>0</v>
      </c>
      <c r="V24" s="46">
        <f>IF(OR('BTA darbinieks'!M24=Dati!$U$12,'BTA darbinieks'!I24=Dati!$U$17,'BTA darbinieks'!I24=Dati!$U$18),'BTA darbinieks'!H24*'BTA darbinieks'!Q24*'BTA darbinieks'!S24,IF(S24&gt;0,Q24*S24,'BTA darbinieks'!R24-U24))</f>
        <v>0</v>
      </c>
      <c r="W24" s="75">
        <f>'Agronoma tabula'!$R34</f>
        <v>0</v>
      </c>
    </row>
    <row r="25" spans="2:25" ht="28.5" customHeight="1" x14ac:dyDescent="0.2">
      <c r="B25" s="18">
        <f>'Agronoma tabula'!B35</f>
        <v>13</v>
      </c>
      <c r="C25" s="19">
        <f>'Agronoma tabula'!C35</f>
        <v>0</v>
      </c>
      <c r="D25" s="19">
        <f>'Agronoma tabula'!D35</f>
        <v>0</v>
      </c>
      <c r="E25" s="19">
        <f>'Agronoma tabula'!E35</f>
        <v>0</v>
      </c>
      <c r="F25" s="61">
        <f>'Agronoma tabula'!F35</f>
        <v>0</v>
      </c>
      <c r="G25" s="63">
        <f>'Agronoma tabula'!G35</f>
        <v>0</v>
      </c>
      <c r="H25" s="62">
        <f>'Agronoma tabula'!H35</f>
        <v>0</v>
      </c>
      <c r="I25" s="19">
        <f>'Agronoma tabula'!I35</f>
        <v>0</v>
      </c>
      <c r="J25" s="19">
        <f>'Agronoma tabula'!J35</f>
        <v>0</v>
      </c>
      <c r="K25" s="77">
        <f>'Agronoma tabula'!K35</f>
        <v>0</v>
      </c>
      <c r="L25" s="21">
        <f>'Agronoma tabula'!L35</f>
        <v>0</v>
      </c>
      <c r="M25" s="64">
        <f>'Agronoma tabula'!M35</f>
        <v>0</v>
      </c>
      <c r="N25" s="20">
        <f>'Agronoma tabula'!N35</f>
        <v>0</v>
      </c>
      <c r="O25" s="22">
        <f>'Agronoma tabula'!O35</f>
        <v>0</v>
      </c>
      <c r="P25" s="47"/>
      <c r="Q25" s="69">
        <f t="shared" si="0"/>
        <v>0</v>
      </c>
      <c r="R25" s="69">
        <f t="shared" si="2"/>
        <v>0</v>
      </c>
      <c r="S25" s="70"/>
      <c r="T25" s="70"/>
      <c r="U25" s="69">
        <f t="shared" si="3"/>
        <v>0</v>
      </c>
      <c r="V25" s="46">
        <f>IF(OR('BTA darbinieks'!M25=Dati!$U$12,'BTA darbinieks'!I25=Dati!$U$17,'BTA darbinieks'!I25=Dati!$U$18),'BTA darbinieks'!H25*'BTA darbinieks'!Q25*'BTA darbinieks'!S25,IF(S25&gt;0,Q25*S25,'BTA darbinieks'!R25-U25))</f>
        <v>0</v>
      </c>
      <c r="W25" s="75">
        <f>'Agronoma tabula'!$R35</f>
        <v>0</v>
      </c>
    </row>
    <row r="26" spans="2:25" ht="28.5" customHeight="1" x14ac:dyDescent="0.2">
      <c r="B26" s="18">
        <f>'Agronoma tabula'!B36</f>
        <v>14</v>
      </c>
      <c r="C26" s="19">
        <f>'Agronoma tabula'!C36</f>
        <v>0</v>
      </c>
      <c r="D26" s="19">
        <f>'Agronoma tabula'!D36</f>
        <v>0</v>
      </c>
      <c r="E26" s="19">
        <f>'Agronoma tabula'!E36</f>
        <v>0</v>
      </c>
      <c r="F26" s="61">
        <f>'Agronoma tabula'!F36</f>
        <v>0</v>
      </c>
      <c r="G26" s="63">
        <f>'Agronoma tabula'!G36</f>
        <v>0</v>
      </c>
      <c r="H26" s="62">
        <f>'Agronoma tabula'!H36</f>
        <v>0</v>
      </c>
      <c r="I26" s="19">
        <f>'Agronoma tabula'!I36</f>
        <v>0</v>
      </c>
      <c r="J26" s="19">
        <f>'Agronoma tabula'!J36</f>
        <v>0</v>
      </c>
      <c r="K26" s="77">
        <f>'Agronoma tabula'!K36</f>
        <v>0</v>
      </c>
      <c r="L26" s="21">
        <f>'Agronoma tabula'!L36</f>
        <v>0</v>
      </c>
      <c r="M26" s="64">
        <f>'Agronoma tabula'!M36</f>
        <v>0</v>
      </c>
      <c r="N26" s="20">
        <f>'Agronoma tabula'!N36</f>
        <v>0</v>
      </c>
      <c r="O26" s="22">
        <f>'Agronoma tabula'!O36</f>
        <v>0</v>
      </c>
      <c r="P26" s="47"/>
      <c r="Q26" s="69">
        <f t="shared" si="0"/>
        <v>0</v>
      </c>
      <c r="R26" s="69">
        <f t="shared" si="2"/>
        <v>0</v>
      </c>
      <c r="S26" s="70"/>
      <c r="T26" s="70"/>
      <c r="U26" s="69">
        <f t="shared" si="3"/>
        <v>0</v>
      </c>
      <c r="V26" s="46">
        <f>IF(OR('BTA darbinieks'!M26=Dati!$U$12,'BTA darbinieks'!I26=Dati!$U$17,'BTA darbinieks'!I26=Dati!$U$18),'BTA darbinieks'!H26*'BTA darbinieks'!Q26*'BTA darbinieks'!S26,IF(S26&gt;0,Q26*S26,'BTA darbinieks'!R26-U26))</f>
        <v>0</v>
      </c>
      <c r="W26" s="75">
        <f>'Agronoma tabula'!$R36</f>
        <v>0</v>
      </c>
    </row>
    <row r="27" spans="2:25" ht="28.5" customHeight="1" x14ac:dyDescent="0.2">
      <c r="B27" s="18">
        <f>'Agronoma tabula'!B37</f>
        <v>15</v>
      </c>
      <c r="C27" s="19">
        <f>'Agronoma tabula'!C37</f>
        <v>0</v>
      </c>
      <c r="D27" s="19">
        <f>'Agronoma tabula'!D37</f>
        <v>0</v>
      </c>
      <c r="E27" s="19">
        <f>'Agronoma tabula'!E37</f>
        <v>0</v>
      </c>
      <c r="F27" s="61">
        <f>'Agronoma tabula'!F37</f>
        <v>0</v>
      </c>
      <c r="G27" s="63">
        <f>'Agronoma tabula'!G37</f>
        <v>0</v>
      </c>
      <c r="H27" s="62">
        <f>'Agronoma tabula'!H37</f>
        <v>0</v>
      </c>
      <c r="I27" s="19">
        <f>'Agronoma tabula'!I37</f>
        <v>0</v>
      </c>
      <c r="J27" s="19">
        <f>'Agronoma tabula'!J37</f>
        <v>0</v>
      </c>
      <c r="K27" s="77">
        <f>'Agronoma tabula'!K37</f>
        <v>0</v>
      </c>
      <c r="L27" s="21">
        <f>'Agronoma tabula'!L37</f>
        <v>0</v>
      </c>
      <c r="M27" s="64">
        <f>'Agronoma tabula'!M37</f>
        <v>0</v>
      </c>
      <c r="N27" s="20">
        <f>'Agronoma tabula'!N37</f>
        <v>0</v>
      </c>
      <c r="O27" s="22">
        <f>'Agronoma tabula'!O37</f>
        <v>0</v>
      </c>
      <c r="P27" s="47"/>
      <c r="Q27" s="69">
        <f t="shared" si="0"/>
        <v>0</v>
      </c>
      <c r="R27" s="69">
        <f t="shared" si="2"/>
        <v>0</v>
      </c>
      <c r="S27" s="70"/>
      <c r="T27" s="70"/>
      <c r="U27" s="69">
        <f t="shared" si="3"/>
        <v>0</v>
      </c>
      <c r="V27" s="46">
        <f>IF(OR('BTA darbinieks'!M27=Dati!$U$12,'BTA darbinieks'!I27=Dati!$U$17,'BTA darbinieks'!I27=Dati!$U$18),'BTA darbinieks'!H27*'BTA darbinieks'!Q27*'BTA darbinieks'!S27,IF(S27&gt;0,Q27*S27,'BTA darbinieks'!R27-U27))</f>
        <v>0</v>
      </c>
      <c r="W27" s="75">
        <f>'Agronoma tabula'!$R37</f>
        <v>0</v>
      </c>
    </row>
    <row r="28" spans="2:25" ht="28.5" customHeight="1" x14ac:dyDescent="0.2">
      <c r="B28" s="18">
        <f>'Agronoma tabula'!B38</f>
        <v>16</v>
      </c>
      <c r="C28" s="19">
        <f>'Agronoma tabula'!C38</f>
        <v>0</v>
      </c>
      <c r="D28" s="19">
        <f>'Agronoma tabula'!D38</f>
        <v>0</v>
      </c>
      <c r="E28" s="19">
        <f>'Agronoma tabula'!E38</f>
        <v>0</v>
      </c>
      <c r="F28" s="61">
        <f>'Agronoma tabula'!F38</f>
        <v>0</v>
      </c>
      <c r="G28" s="63">
        <f>'Agronoma tabula'!G38</f>
        <v>0</v>
      </c>
      <c r="H28" s="62">
        <f>'Agronoma tabula'!H38</f>
        <v>0</v>
      </c>
      <c r="I28" s="19">
        <f>'Agronoma tabula'!I38</f>
        <v>0</v>
      </c>
      <c r="J28" s="19">
        <f>'Agronoma tabula'!J38</f>
        <v>0</v>
      </c>
      <c r="K28" s="77">
        <f>'Agronoma tabula'!K38</f>
        <v>0</v>
      </c>
      <c r="L28" s="21">
        <f>'Agronoma tabula'!L38</f>
        <v>0</v>
      </c>
      <c r="M28" s="64">
        <f>'Agronoma tabula'!M38</f>
        <v>0</v>
      </c>
      <c r="N28" s="20">
        <f>'Agronoma tabula'!N38</f>
        <v>0</v>
      </c>
      <c r="O28" s="22">
        <f>'Agronoma tabula'!O38</f>
        <v>0</v>
      </c>
      <c r="P28" s="47"/>
      <c r="Q28" s="69">
        <f t="shared" si="0"/>
        <v>0</v>
      </c>
      <c r="R28" s="69">
        <f t="shared" si="2"/>
        <v>0</v>
      </c>
      <c r="S28" s="70"/>
      <c r="T28" s="70"/>
      <c r="U28" s="69">
        <f t="shared" si="3"/>
        <v>0</v>
      </c>
      <c r="V28" s="46">
        <f>IF(OR('BTA darbinieks'!M28=Dati!$U$12,'BTA darbinieks'!I28=Dati!$U$17,'BTA darbinieks'!I28=Dati!$U$18),'BTA darbinieks'!H28*'BTA darbinieks'!Q28*'BTA darbinieks'!S28,IF(S28&gt;0,Q28*S28,'BTA darbinieks'!R28-U28))</f>
        <v>0</v>
      </c>
      <c r="W28" s="75">
        <f>'Agronoma tabula'!$R38</f>
        <v>0</v>
      </c>
    </row>
    <row r="29" spans="2:25" ht="28.5" customHeight="1" x14ac:dyDescent="0.2">
      <c r="B29" s="18">
        <f>'Agronoma tabula'!B39</f>
        <v>17</v>
      </c>
      <c r="C29" s="19">
        <f>'Agronoma tabula'!C39</f>
        <v>0</v>
      </c>
      <c r="D29" s="19">
        <f>'Agronoma tabula'!D39</f>
        <v>0</v>
      </c>
      <c r="E29" s="19">
        <f>'Agronoma tabula'!E39</f>
        <v>0</v>
      </c>
      <c r="F29" s="61">
        <f>'Agronoma tabula'!F39</f>
        <v>0</v>
      </c>
      <c r="G29" s="63">
        <f>'Agronoma tabula'!G39</f>
        <v>0</v>
      </c>
      <c r="H29" s="62">
        <f>'Agronoma tabula'!H39</f>
        <v>0</v>
      </c>
      <c r="I29" s="19">
        <f>'Agronoma tabula'!I39</f>
        <v>0</v>
      </c>
      <c r="J29" s="19">
        <f>'Agronoma tabula'!J39</f>
        <v>0</v>
      </c>
      <c r="K29" s="77">
        <f>'Agronoma tabula'!K39</f>
        <v>0</v>
      </c>
      <c r="L29" s="21">
        <f>'Agronoma tabula'!L39</f>
        <v>0</v>
      </c>
      <c r="M29" s="64">
        <f>'Agronoma tabula'!M39</f>
        <v>0</v>
      </c>
      <c r="N29" s="20">
        <f>'Agronoma tabula'!N39</f>
        <v>0</v>
      </c>
      <c r="O29" s="22">
        <f>'Agronoma tabula'!O39</f>
        <v>0</v>
      </c>
      <c r="P29" s="47"/>
      <c r="Q29" s="69">
        <f t="shared" si="0"/>
        <v>0</v>
      </c>
      <c r="R29" s="69">
        <f t="shared" si="2"/>
        <v>0</v>
      </c>
      <c r="S29" s="70"/>
      <c r="T29" s="70"/>
      <c r="U29" s="69">
        <f t="shared" si="3"/>
        <v>0</v>
      </c>
      <c r="V29" s="46">
        <f>IF(OR('BTA darbinieks'!M29=Dati!$U$12,'BTA darbinieks'!I29=Dati!$U$17,'BTA darbinieks'!I29=Dati!$U$18),'BTA darbinieks'!H29*'BTA darbinieks'!Q29*'BTA darbinieks'!S29,IF(S29&gt;0,Q29*S29,'BTA darbinieks'!R29-U29))</f>
        <v>0</v>
      </c>
      <c r="W29" s="75">
        <f>'Agronoma tabula'!$R39</f>
        <v>0</v>
      </c>
    </row>
    <row r="30" spans="2:25" ht="28.5" customHeight="1" x14ac:dyDescent="0.2">
      <c r="B30" s="18">
        <f>'Agronoma tabula'!B40</f>
        <v>18</v>
      </c>
      <c r="C30" s="19">
        <f>'Agronoma tabula'!C40</f>
        <v>0</v>
      </c>
      <c r="D30" s="19">
        <f>'Agronoma tabula'!D40</f>
        <v>0</v>
      </c>
      <c r="E30" s="19">
        <f>'Agronoma tabula'!E40</f>
        <v>0</v>
      </c>
      <c r="F30" s="61">
        <f>'Agronoma tabula'!F40</f>
        <v>0</v>
      </c>
      <c r="G30" s="63">
        <f>'Agronoma tabula'!G40</f>
        <v>0</v>
      </c>
      <c r="H30" s="62">
        <f>'Agronoma tabula'!H40</f>
        <v>0</v>
      </c>
      <c r="I30" s="19">
        <f>'Agronoma tabula'!I40</f>
        <v>0</v>
      </c>
      <c r="J30" s="19">
        <f>'Agronoma tabula'!J40</f>
        <v>0</v>
      </c>
      <c r="K30" s="77">
        <f>'Agronoma tabula'!K40</f>
        <v>0</v>
      </c>
      <c r="L30" s="21">
        <f>'Agronoma tabula'!L40</f>
        <v>0</v>
      </c>
      <c r="M30" s="64">
        <f>'Agronoma tabula'!M40</f>
        <v>0</v>
      </c>
      <c r="N30" s="20">
        <f>'Agronoma tabula'!N40</f>
        <v>0</v>
      </c>
      <c r="O30" s="22">
        <f>'Agronoma tabula'!O40</f>
        <v>0</v>
      </c>
      <c r="P30" s="47"/>
      <c r="Q30" s="69">
        <f t="shared" si="0"/>
        <v>0</v>
      </c>
      <c r="R30" s="69">
        <f t="shared" si="2"/>
        <v>0</v>
      </c>
      <c r="S30" s="70"/>
      <c r="T30" s="70"/>
      <c r="U30" s="69">
        <f t="shared" si="3"/>
        <v>0</v>
      </c>
      <c r="V30" s="46">
        <f>IF(OR('BTA darbinieks'!M30=Dati!$U$12,'BTA darbinieks'!I30=Dati!$U$17,'BTA darbinieks'!I30=Dati!$U$18),'BTA darbinieks'!H30*'BTA darbinieks'!Q30*'BTA darbinieks'!S30,IF(S30&gt;0,Q30*S30,'BTA darbinieks'!R30-U30))</f>
        <v>0</v>
      </c>
      <c r="W30" s="75">
        <f>'Agronoma tabula'!$R40</f>
        <v>0</v>
      </c>
    </row>
    <row r="31" spans="2:25" ht="28.5" customHeight="1" x14ac:dyDescent="0.2">
      <c r="B31" s="18">
        <f>'Agronoma tabula'!B41</f>
        <v>19</v>
      </c>
      <c r="C31" s="19">
        <f>'Agronoma tabula'!C41</f>
        <v>0</v>
      </c>
      <c r="D31" s="19">
        <f>'Agronoma tabula'!D41</f>
        <v>0</v>
      </c>
      <c r="E31" s="19">
        <f>'Agronoma tabula'!E41</f>
        <v>0</v>
      </c>
      <c r="F31" s="61">
        <f>'Agronoma tabula'!F41</f>
        <v>0</v>
      </c>
      <c r="G31" s="63">
        <f>'Agronoma tabula'!G41</f>
        <v>0</v>
      </c>
      <c r="H31" s="62">
        <f>'Agronoma tabula'!H41</f>
        <v>0</v>
      </c>
      <c r="I31" s="19">
        <f>'Agronoma tabula'!I41</f>
        <v>0</v>
      </c>
      <c r="J31" s="19">
        <f>'Agronoma tabula'!J41</f>
        <v>0</v>
      </c>
      <c r="K31" s="77">
        <f>'Agronoma tabula'!K41</f>
        <v>0</v>
      </c>
      <c r="L31" s="21">
        <f>'Agronoma tabula'!L41</f>
        <v>0</v>
      </c>
      <c r="M31" s="64">
        <f>'Agronoma tabula'!M41</f>
        <v>0</v>
      </c>
      <c r="N31" s="20">
        <f>'Agronoma tabula'!N41</f>
        <v>0</v>
      </c>
      <c r="O31" s="22">
        <f>'Agronoma tabula'!O41</f>
        <v>0</v>
      </c>
      <c r="P31" s="47"/>
      <c r="Q31" s="69">
        <f t="shared" si="0"/>
        <v>0</v>
      </c>
      <c r="R31" s="69">
        <f t="shared" si="2"/>
        <v>0</v>
      </c>
      <c r="S31" s="70"/>
      <c r="T31" s="70"/>
      <c r="U31" s="69">
        <f t="shared" si="3"/>
        <v>0</v>
      </c>
      <c r="V31" s="46">
        <f>IF(OR('BTA darbinieks'!M31=Dati!$U$12,'BTA darbinieks'!I31=Dati!$U$17,'BTA darbinieks'!I31=Dati!$U$18),'BTA darbinieks'!H31*'BTA darbinieks'!Q31*'BTA darbinieks'!S31,IF(S31&gt;0,Q31*S31,'BTA darbinieks'!R31-U31))</f>
        <v>0</v>
      </c>
      <c r="W31" s="75">
        <f>'Agronoma tabula'!$R41</f>
        <v>0</v>
      </c>
    </row>
    <row r="32" spans="2:25" ht="28.5" customHeight="1" x14ac:dyDescent="0.2">
      <c r="B32" s="18">
        <f>'Agronoma tabula'!B42</f>
        <v>20</v>
      </c>
      <c r="C32" s="19">
        <f>'Agronoma tabula'!C42</f>
        <v>0</v>
      </c>
      <c r="D32" s="19">
        <f>'Agronoma tabula'!D42</f>
        <v>0</v>
      </c>
      <c r="E32" s="19">
        <f>'Agronoma tabula'!E42</f>
        <v>0</v>
      </c>
      <c r="F32" s="61">
        <f>'Agronoma tabula'!F42</f>
        <v>0</v>
      </c>
      <c r="G32" s="63">
        <f>'Agronoma tabula'!G42</f>
        <v>0</v>
      </c>
      <c r="H32" s="62">
        <f>'Agronoma tabula'!H42</f>
        <v>0</v>
      </c>
      <c r="I32" s="19">
        <f>'Agronoma tabula'!I42</f>
        <v>0</v>
      </c>
      <c r="J32" s="19">
        <f>'Agronoma tabula'!J42</f>
        <v>0</v>
      </c>
      <c r="K32" s="77">
        <f>'Agronoma tabula'!K42</f>
        <v>0</v>
      </c>
      <c r="L32" s="21">
        <f>'Agronoma tabula'!L42</f>
        <v>0</v>
      </c>
      <c r="M32" s="64">
        <f>'Agronoma tabula'!M42</f>
        <v>0</v>
      </c>
      <c r="N32" s="20">
        <f>'Agronoma tabula'!N42</f>
        <v>0</v>
      </c>
      <c r="O32" s="22">
        <f>'Agronoma tabula'!O42</f>
        <v>0</v>
      </c>
      <c r="P32" s="47"/>
      <c r="Q32" s="69">
        <f t="shared" si="0"/>
        <v>0</v>
      </c>
      <c r="R32" s="69">
        <f t="shared" si="2"/>
        <v>0</v>
      </c>
      <c r="S32" s="70"/>
      <c r="T32" s="70"/>
      <c r="U32" s="69">
        <f t="shared" si="3"/>
        <v>0</v>
      </c>
      <c r="V32" s="46">
        <f>IF(OR('BTA darbinieks'!M32=Dati!$U$12,'BTA darbinieks'!I32=Dati!$U$17,'BTA darbinieks'!I32=Dati!$U$18),'BTA darbinieks'!H32*'BTA darbinieks'!Q32*'BTA darbinieks'!S32,IF(S32&gt;0,Q32*S32,'BTA darbinieks'!R32-U32))</f>
        <v>0</v>
      </c>
      <c r="W32" s="75">
        <f>'Agronoma tabula'!$R42</f>
        <v>0</v>
      </c>
    </row>
    <row r="33" spans="2:23" ht="28.5" customHeight="1" x14ac:dyDescent="0.2">
      <c r="B33" s="18">
        <f>'Agronoma tabula'!B43</f>
        <v>21</v>
      </c>
      <c r="C33" s="19">
        <f>'Agronoma tabula'!C43</f>
        <v>0</v>
      </c>
      <c r="D33" s="19">
        <f>'Agronoma tabula'!D43</f>
        <v>0</v>
      </c>
      <c r="E33" s="19">
        <f>'Agronoma tabula'!E43</f>
        <v>0</v>
      </c>
      <c r="F33" s="61">
        <f>'Agronoma tabula'!F43</f>
        <v>0</v>
      </c>
      <c r="G33" s="63">
        <f>'Agronoma tabula'!G43</f>
        <v>0</v>
      </c>
      <c r="H33" s="62">
        <f>'Agronoma tabula'!H43</f>
        <v>0</v>
      </c>
      <c r="I33" s="19">
        <f>'Agronoma tabula'!I43</f>
        <v>0</v>
      </c>
      <c r="J33" s="19">
        <f>'Agronoma tabula'!J43</f>
        <v>0</v>
      </c>
      <c r="K33" s="77">
        <f>'Agronoma tabula'!K43</f>
        <v>0</v>
      </c>
      <c r="L33" s="21">
        <f>'Agronoma tabula'!L43</f>
        <v>0</v>
      </c>
      <c r="M33" s="64">
        <f>'Agronoma tabula'!M43</f>
        <v>0</v>
      </c>
      <c r="N33" s="20">
        <f>'Agronoma tabula'!N43</f>
        <v>0</v>
      </c>
      <c r="O33" s="22">
        <f>'Agronoma tabula'!O43</f>
        <v>0</v>
      </c>
      <c r="P33" s="47"/>
      <c r="Q33" s="69">
        <f t="shared" si="0"/>
        <v>0</v>
      </c>
      <c r="R33" s="69">
        <f t="shared" si="2"/>
        <v>0</v>
      </c>
      <c r="S33" s="70"/>
      <c r="T33" s="70"/>
      <c r="U33" s="69">
        <f t="shared" si="3"/>
        <v>0</v>
      </c>
      <c r="V33" s="46">
        <f>IF(OR('BTA darbinieks'!M33=Dati!$U$12,'BTA darbinieks'!I33=Dati!$U$17,'BTA darbinieks'!I33=Dati!$U$18),'BTA darbinieks'!H33*'BTA darbinieks'!Q33*'BTA darbinieks'!S33,IF(S33&gt;0,Q33*S33,'BTA darbinieks'!R33-U33))</f>
        <v>0</v>
      </c>
      <c r="W33" s="75">
        <f>'Agronoma tabula'!$R43</f>
        <v>0</v>
      </c>
    </row>
    <row r="34" spans="2:23" ht="28.5" customHeight="1" x14ac:dyDescent="0.2">
      <c r="B34" s="18">
        <f>'Agronoma tabula'!B44</f>
        <v>22</v>
      </c>
      <c r="C34" s="19">
        <f>'Agronoma tabula'!C44</f>
        <v>0</v>
      </c>
      <c r="D34" s="19">
        <f>'Agronoma tabula'!D44</f>
        <v>0</v>
      </c>
      <c r="E34" s="19">
        <f>'Agronoma tabula'!E44</f>
        <v>0</v>
      </c>
      <c r="F34" s="61">
        <f>'Agronoma tabula'!F44</f>
        <v>0</v>
      </c>
      <c r="G34" s="63">
        <f>'Agronoma tabula'!G44</f>
        <v>0</v>
      </c>
      <c r="H34" s="62">
        <f>'Agronoma tabula'!H44</f>
        <v>0</v>
      </c>
      <c r="I34" s="19">
        <f>'Agronoma tabula'!I44</f>
        <v>0</v>
      </c>
      <c r="J34" s="19">
        <f>'Agronoma tabula'!J44</f>
        <v>0</v>
      </c>
      <c r="K34" s="77">
        <f>'Agronoma tabula'!K44</f>
        <v>0</v>
      </c>
      <c r="L34" s="21">
        <f>'Agronoma tabula'!L44</f>
        <v>0</v>
      </c>
      <c r="M34" s="64">
        <f>'Agronoma tabula'!M44</f>
        <v>0</v>
      </c>
      <c r="N34" s="20">
        <f>'Agronoma tabula'!N44</f>
        <v>0</v>
      </c>
      <c r="O34" s="22">
        <f>'Agronoma tabula'!O44</f>
        <v>0</v>
      </c>
      <c r="P34" s="47"/>
      <c r="Q34" s="69">
        <f t="shared" si="0"/>
        <v>0</v>
      </c>
      <c r="R34" s="69">
        <f t="shared" si="2"/>
        <v>0</v>
      </c>
      <c r="S34" s="70"/>
      <c r="T34" s="70"/>
      <c r="U34" s="69">
        <f t="shared" si="3"/>
        <v>0</v>
      </c>
      <c r="V34" s="46">
        <f>IF(OR('BTA darbinieks'!M34=Dati!$U$12,'BTA darbinieks'!I34=Dati!$U$17,'BTA darbinieks'!I34=Dati!$U$18),'BTA darbinieks'!H34*'BTA darbinieks'!Q34*'BTA darbinieks'!S34,IF(S34&gt;0,Q34*S34,'BTA darbinieks'!R34-U34))</f>
        <v>0</v>
      </c>
      <c r="W34" s="75">
        <f>'Agronoma tabula'!$R44</f>
        <v>0</v>
      </c>
    </row>
    <row r="35" spans="2:23" ht="28.5" customHeight="1" x14ac:dyDescent="0.2">
      <c r="B35" s="18">
        <f>'Agronoma tabula'!B45</f>
        <v>23</v>
      </c>
      <c r="C35" s="19">
        <f>'Agronoma tabula'!C45</f>
        <v>0</v>
      </c>
      <c r="D35" s="19">
        <f>'Agronoma tabula'!D45</f>
        <v>0</v>
      </c>
      <c r="E35" s="19">
        <f>'Agronoma tabula'!E45</f>
        <v>0</v>
      </c>
      <c r="F35" s="61">
        <f>'Agronoma tabula'!F45</f>
        <v>0</v>
      </c>
      <c r="G35" s="63">
        <f>'Agronoma tabula'!G45</f>
        <v>0</v>
      </c>
      <c r="H35" s="62">
        <f>'Agronoma tabula'!H45</f>
        <v>0</v>
      </c>
      <c r="I35" s="19">
        <f>'Agronoma tabula'!I45</f>
        <v>0</v>
      </c>
      <c r="J35" s="19">
        <f>'Agronoma tabula'!J45</f>
        <v>0</v>
      </c>
      <c r="K35" s="77">
        <f>'Agronoma tabula'!K45</f>
        <v>0</v>
      </c>
      <c r="L35" s="21">
        <f>'Agronoma tabula'!L45</f>
        <v>0</v>
      </c>
      <c r="M35" s="64">
        <f>'Agronoma tabula'!M45</f>
        <v>0</v>
      </c>
      <c r="N35" s="20">
        <f>'Agronoma tabula'!N45</f>
        <v>0</v>
      </c>
      <c r="O35" s="22">
        <f>'Agronoma tabula'!O45</f>
        <v>0</v>
      </c>
      <c r="P35" s="47"/>
      <c r="Q35" s="69">
        <f t="shared" si="0"/>
        <v>0</v>
      </c>
      <c r="R35" s="69">
        <f t="shared" si="2"/>
        <v>0</v>
      </c>
      <c r="S35" s="70"/>
      <c r="T35" s="70"/>
      <c r="U35" s="69">
        <f t="shared" si="3"/>
        <v>0</v>
      </c>
      <c r="V35" s="46">
        <f>IF(OR('BTA darbinieks'!M35=Dati!$U$12,'BTA darbinieks'!I35=Dati!$U$17,'BTA darbinieks'!I35=Dati!$U$18),'BTA darbinieks'!H35*'BTA darbinieks'!Q35*'BTA darbinieks'!S35,IF(S35&gt;0,Q35*S35,'BTA darbinieks'!R35-U35))</f>
        <v>0</v>
      </c>
      <c r="W35" s="75">
        <f>'Agronoma tabula'!$R45</f>
        <v>0</v>
      </c>
    </row>
    <row r="36" spans="2:23" ht="28.5" customHeight="1" x14ac:dyDescent="0.2">
      <c r="B36" s="18">
        <f>'Agronoma tabula'!B46</f>
        <v>24</v>
      </c>
      <c r="C36" s="19">
        <f>'Agronoma tabula'!C46</f>
        <v>0</v>
      </c>
      <c r="D36" s="19">
        <f>'Agronoma tabula'!D46</f>
        <v>0</v>
      </c>
      <c r="E36" s="19">
        <f>'Agronoma tabula'!E46</f>
        <v>0</v>
      </c>
      <c r="F36" s="61">
        <f>'Agronoma tabula'!F46</f>
        <v>0</v>
      </c>
      <c r="G36" s="63">
        <f>'Agronoma tabula'!G46</f>
        <v>0</v>
      </c>
      <c r="H36" s="62">
        <f>'Agronoma tabula'!H46</f>
        <v>0</v>
      </c>
      <c r="I36" s="19">
        <f>'Agronoma tabula'!I46</f>
        <v>0</v>
      </c>
      <c r="J36" s="19">
        <f>'Agronoma tabula'!J46</f>
        <v>0</v>
      </c>
      <c r="K36" s="77">
        <f>'Agronoma tabula'!K46</f>
        <v>0</v>
      </c>
      <c r="L36" s="21">
        <f>'Agronoma tabula'!L46</f>
        <v>0</v>
      </c>
      <c r="M36" s="64">
        <f>'Agronoma tabula'!M46</f>
        <v>0</v>
      </c>
      <c r="N36" s="20">
        <f>'Agronoma tabula'!N46</f>
        <v>0</v>
      </c>
      <c r="O36" s="22">
        <f>'Agronoma tabula'!O46</f>
        <v>0</v>
      </c>
      <c r="P36" s="47"/>
      <c r="Q36" s="69">
        <f t="shared" si="0"/>
        <v>0</v>
      </c>
      <c r="R36" s="69">
        <f t="shared" si="2"/>
        <v>0</v>
      </c>
      <c r="S36" s="70"/>
      <c r="T36" s="70"/>
      <c r="U36" s="69">
        <f t="shared" si="3"/>
        <v>0</v>
      </c>
      <c r="V36" s="46">
        <f>IF(OR('BTA darbinieks'!M36=Dati!$U$12,'BTA darbinieks'!I36=Dati!$U$17,'BTA darbinieks'!I36=Dati!$U$18),'BTA darbinieks'!H36*'BTA darbinieks'!Q36*'BTA darbinieks'!S36,IF(S36&gt;0,Q36*S36,'BTA darbinieks'!R36-U36))</f>
        <v>0</v>
      </c>
      <c r="W36" s="75">
        <f>'Agronoma tabula'!$R46</f>
        <v>0</v>
      </c>
    </row>
    <row r="37" spans="2:23" ht="28.5" customHeight="1" x14ac:dyDescent="0.2">
      <c r="B37" s="18">
        <f>'Agronoma tabula'!B47</f>
        <v>25</v>
      </c>
      <c r="C37" s="19">
        <f>'Agronoma tabula'!C47</f>
        <v>0</v>
      </c>
      <c r="D37" s="19">
        <f>'Agronoma tabula'!D47</f>
        <v>0</v>
      </c>
      <c r="E37" s="19">
        <f>'Agronoma tabula'!E47</f>
        <v>0</v>
      </c>
      <c r="F37" s="61">
        <f>'Agronoma tabula'!F47</f>
        <v>0</v>
      </c>
      <c r="G37" s="63">
        <f>'Agronoma tabula'!G47</f>
        <v>0</v>
      </c>
      <c r="H37" s="62">
        <f>'Agronoma tabula'!H47</f>
        <v>0</v>
      </c>
      <c r="I37" s="19">
        <f>'Agronoma tabula'!I47</f>
        <v>0</v>
      </c>
      <c r="J37" s="19">
        <f>'Agronoma tabula'!J47</f>
        <v>0</v>
      </c>
      <c r="K37" s="77">
        <f>'Agronoma tabula'!K47</f>
        <v>0</v>
      </c>
      <c r="L37" s="21">
        <f>'Agronoma tabula'!L47</f>
        <v>0</v>
      </c>
      <c r="M37" s="64">
        <f>'Agronoma tabula'!M47</f>
        <v>0</v>
      </c>
      <c r="N37" s="20">
        <f>'Agronoma tabula'!N47</f>
        <v>0</v>
      </c>
      <c r="O37" s="22">
        <f>'Agronoma tabula'!O47</f>
        <v>0</v>
      </c>
      <c r="P37" s="47"/>
      <c r="Q37" s="69">
        <f t="shared" si="0"/>
        <v>0</v>
      </c>
      <c r="R37" s="69">
        <f t="shared" si="2"/>
        <v>0</v>
      </c>
      <c r="S37" s="70"/>
      <c r="T37" s="70"/>
      <c r="U37" s="69">
        <f t="shared" si="3"/>
        <v>0</v>
      </c>
      <c r="V37" s="46">
        <f>IF(OR('BTA darbinieks'!M37=Dati!$U$12,'BTA darbinieks'!I37=Dati!$U$17,'BTA darbinieks'!I37=Dati!$U$18),'BTA darbinieks'!H37*'BTA darbinieks'!Q37*'BTA darbinieks'!S37,IF(S37&gt;0,Q37*S37,'BTA darbinieks'!R37-U37))</f>
        <v>0</v>
      </c>
      <c r="W37" s="75">
        <f>'Agronoma tabula'!$R47</f>
        <v>0</v>
      </c>
    </row>
    <row r="38" spans="2:23" ht="28.5" customHeight="1" x14ac:dyDescent="0.2">
      <c r="B38" s="18">
        <f>'Agronoma tabula'!B48</f>
        <v>26</v>
      </c>
      <c r="C38" s="19">
        <f>'Agronoma tabula'!C48</f>
        <v>0</v>
      </c>
      <c r="D38" s="19">
        <f>'Agronoma tabula'!D48</f>
        <v>0</v>
      </c>
      <c r="E38" s="19">
        <f>'Agronoma tabula'!E48</f>
        <v>0</v>
      </c>
      <c r="F38" s="61">
        <f>'Agronoma tabula'!F48</f>
        <v>0</v>
      </c>
      <c r="G38" s="63">
        <f>'Agronoma tabula'!G48</f>
        <v>0</v>
      </c>
      <c r="H38" s="62">
        <f>'Agronoma tabula'!H48</f>
        <v>0</v>
      </c>
      <c r="I38" s="19">
        <f>'Agronoma tabula'!I48</f>
        <v>0</v>
      </c>
      <c r="J38" s="19">
        <f>'Agronoma tabula'!J48</f>
        <v>0</v>
      </c>
      <c r="K38" s="77">
        <f>'Agronoma tabula'!K48</f>
        <v>0</v>
      </c>
      <c r="L38" s="21">
        <f>'Agronoma tabula'!L48</f>
        <v>0</v>
      </c>
      <c r="M38" s="64">
        <f>'Agronoma tabula'!M48</f>
        <v>0</v>
      </c>
      <c r="N38" s="20">
        <f>'Agronoma tabula'!N48</f>
        <v>0</v>
      </c>
      <c r="O38" s="22">
        <f>'Agronoma tabula'!O48</f>
        <v>0</v>
      </c>
      <c r="P38" s="47"/>
      <c r="Q38" s="69">
        <f t="shared" si="0"/>
        <v>0</v>
      </c>
      <c r="R38" s="69">
        <f t="shared" si="2"/>
        <v>0</v>
      </c>
      <c r="S38" s="70"/>
      <c r="T38" s="70"/>
      <c r="U38" s="69">
        <f t="shared" si="3"/>
        <v>0</v>
      </c>
      <c r="V38" s="46">
        <f>IF(OR('BTA darbinieks'!M38=Dati!$U$12,'BTA darbinieks'!I38=Dati!$U$17,'BTA darbinieks'!I38=Dati!$U$18),'BTA darbinieks'!H38*'BTA darbinieks'!Q38*'BTA darbinieks'!S38,IF(S38&gt;0,Q38*S38,'BTA darbinieks'!R38-U38))</f>
        <v>0</v>
      </c>
      <c r="W38" s="75">
        <f>'Agronoma tabula'!$R48</f>
        <v>0</v>
      </c>
    </row>
    <row r="39" spans="2:23" ht="28.5" customHeight="1" x14ac:dyDescent="0.2">
      <c r="B39" s="18">
        <f>'Agronoma tabula'!B49</f>
        <v>27</v>
      </c>
      <c r="C39" s="19">
        <f>'Agronoma tabula'!C49</f>
        <v>0</v>
      </c>
      <c r="D39" s="19">
        <f>'Agronoma tabula'!D49</f>
        <v>0</v>
      </c>
      <c r="E39" s="19">
        <f>'Agronoma tabula'!E49</f>
        <v>0</v>
      </c>
      <c r="F39" s="61">
        <f>'Agronoma tabula'!F49</f>
        <v>0</v>
      </c>
      <c r="G39" s="63">
        <f>'Agronoma tabula'!G49</f>
        <v>0</v>
      </c>
      <c r="H39" s="62">
        <f>'Agronoma tabula'!H49</f>
        <v>0</v>
      </c>
      <c r="I39" s="19">
        <f>'Agronoma tabula'!I49</f>
        <v>0</v>
      </c>
      <c r="J39" s="19">
        <f>'Agronoma tabula'!J49</f>
        <v>0</v>
      </c>
      <c r="K39" s="77">
        <f>'Agronoma tabula'!K49</f>
        <v>0</v>
      </c>
      <c r="L39" s="21">
        <f>'Agronoma tabula'!L49</f>
        <v>0</v>
      </c>
      <c r="M39" s="64">
        <f>'Agronoma tabula'!M49</f>
        <v>0</v>
      </c>
      <c r="N39" s="20">
        <f>'Agronoma tabula'!N49</f>
        <v>0</v>
      </c>
      <c r="O39" s="22">
        <f>'Agronoma tabula'!O49</f>
        <v>0</v>
      </c>
      <c r="P39" s="47"/>
      <c r="Q39" s="69">
        <f t="shared" si="0"/>
        <v>0</v>
      </c>
      <c r="R39" s="69">
        <f t="shared" si="2"/>
        <v>0</v>
      </c>
      <c r="S39" s="70"/>
      <c r="T39" s="70"/>
      <c r="U39" s="69">
        <f t="shared" si="3"/>
        <v>0</v>
      </c>
      <c r="V39" s="46">
        <f>IF(OR('BTA darbinieks'!M39=Dati!$U$12,'BTA darbinieks'!I39=Dati!$U$17,'BTA darbinieks'!I39=Dati!$U$18),'BTA darbinieks'!H39*'BTA darbinieks'!Q39*'BTA darbinieks'!S39,IF(S39&gt;0,Q39*S39,'BTA darbinieks'!R39-U39))</f>
        <v>0</v>
      </c>
      <c r="W39" s="75">
        <f>'Agronoma tabula'!$R49</f>
        <v>0</v>
      </c>
    </row>
    <row r="40" spans="2:23" ht="28.5" customHeight="1" x14ac:dyDescent="0.2">
      <c r="B40" s="18">
        <f>'Agronoma tabula'!B50</f>
        <v>28</v>
      </c>
      <c r="C40" s="19">
        <f>'Agronoma tabula'!C50</f>
        <v>0</v>
      </c>
      <c r="D40" s="19">
        <f>'Agronoma tabula'!D50</f>
        <v>0</v>
      </c>
      <c r="E40" s="19">
        <f>'Agronoma tabula'!E50</f>
        <v>0</v>
      </c>
      <c r="F40" s="61">
        <f>'Agronoma tabula'!F50</f>
        <v>0</v>
      </c>
      <c r="G40" s="63">
        <f>'Agronoma tabula'!G50</f>
        <v>0</v>
      </c>
      <c r="H40" s="62">
        <f>'Agronoma tabula'!H50</f>
        <v>0</v>
      </c>
      <c r="I40" s="19">
        <f>'Agronoma tabula'!I50</f>
        <v>0</v>
      </c>
      <c r="J40" s="19">
        <f>'Agronoma tabula'!J50</f>
        <v>0</v>
      </c>
      <c r="K40" s="77">
        <f>'Agronoma tabula'!K50</f>
        <v>0</v>
      </c>
      <c r="L40" s="21">
        <f>'Agronoma tabula'!L50</f>
        <v>0</v>
      </c>
      <c r="M40" s="64">
        <f>'Agronoma tabula'!M50</f>
        <v>0</v>
      </c>
      <c r="N40" s="20">
        <f>'Agronoma tabula'!N50</f>
        <v>0</v>
      </c>
      <c r="O40" s="22">
        <f>'Agronoma tabula'!O50</f>
        <v>0</v>
      </c>
      <c r="P40" s="47"/>
      <c r="Q40" s="69">
        <f t="shared" si="0"/>
        <v>0</v>
      </c>
      <c r="R40" s="69">
        <f t="shared" si="2"/>
        <v>0</v>
      </c>
      <c r="S40" s="70"/>
      <c r="T40" s="70"/>
      <c r="U40" s="69">
        <f t="shared" si="3"/>
        <v>0</v>
      </c>
      <c r="V40" s="46">
        <f>IF(OR('BTA darbinieks'!M40=Dati!$U$12,'BTA darbinieks'!I40=Dati!$U$17,'BTA darbinieks'!I40=Dati!$U$18),'BTA darbinieks'!H40*'BTA darbinieks'!Q40*'BTA darbinieks'!S40,IF(S40&gt;0,Q40*S40,'BTA darbinieks'!R40-U40))</f>
        <v>0</v>
      </c>
      <c r="W40" s="75">
        <f>'Agronoma tabula'!$R50</f>
        <v>0</v>
      </c>
    </row>
    <row r="41" spans="2:23" ht="28.5" customHeight="1" x14ac:dyDescent="0.2">
      <c r="B41" s="18">
        <f>'Agronoma tabula'!B51</f>
        <v>29</v>
      </c>
      <c r="C41" s="19">
        <f>'Agronoma tabula'!C51</f>
        <v>0</v>
      </c>
      <c r="D41" s="19">
        <f>'Agronoma tabula'!D51</f>
        <v>0</v>
      </c>
      <c r="E41" s="19">
        <f>'Agronoma tabula'!E51</f>
        <v>0</v>
      </c>
      <c r="F41" s="61">
        <f>'Agronoma tabula'!F51</f>
        <v>0</v>
      </c>
      <c r="G41" s="63">
        <f>'Agronoma tabula'!G51</f>
        <v>0</v>
      </c>
      <c r="H41" s="62">
        <f>'Agronoma tabula'!H51</f>
        <v>0</v>
      </c>
      <c r="I41" s="19">
        <f>'Agronoma tabula'!I51</f>
        <v>0</v>
      </c>
      <c r="J41" s="19">
        <f>'Agronoma tabula'!J51</f>
        <v>0</v>
      </c>
      <c r="K41" s="77">
        <f>'Agronoma tabula'!K51</f>
        <v>0</v>
      </c>
      <c r="L41" s="21">
        <f>'Agronoma tabula'!L51</f>
        <v>0</v>
      </c>
      <c r="M41" s="64">
        <f>'Agronoma tabula'!M51</f>
        <v>0</v>
      </c>
      <c r="N41" s="20">
        <f>'Agronoma tabula'!N51</f>
        <v>0</v>
      </c>
      <c r="O41" s="22">
        <f>'Agronoma tabula'!O51</f>
        <v>0</v>
      </c>
      <c r="P41" s="47"/>
      <c r="Q41" s="69">
        <f t="shared" si="0"/>
        <v>0</v>
      </c>
      <c r="R41" s="69">
        <f t="shared" si="2"/>
        <v>0</v>
      </c>
      <c r="S41" s="70"/>
      <c r="T41" s="70"/>
      <c r="U41" s="69">
        <f t="shared" si="3"/>
        <v>0</v>
      </c>
      <c r="V41" s="46">
        <f>IF(OR('BTA darbinieks'!M41=Dati!$U$12,'BTA darbinieks'!I41=Dati!$U$17,'BTA darbinieks'!I41=Dati!$U$18),'BTA darbinieks'!H41*'BTA darbinieks'!Q41*'BTA darbinieks'!S41,IF(S41&gt;0,Q41*S41,'BTA darbinieks'!R41-U41))</f>
        <v>0</v>
      </c>
      <c r="W41" s="75">
        <f>'Agronoma tabula'!$R51</f>
        <v>0</v>
      </c>
    </row>
    <row r="42" spans="2:23" ht="28.5" customHeight="1" x14ac:dyDescent="0.2">
      <c r="B42" s="18">
        <f>'Agronoma tabula'!B52</f>
        <v>30</v>
      </c>
      <c r="C42" s="19">
        <f>'Agronoma tabula'!C52</f>
        <v>0</v>
      </c>
      <c r="D42" s="19">
        <f>'Agronoma tabula'!D52</f>
        <v>0</v>
      </c>
      <c r="E42" s="19">
        <f>'Agronoma tabula'!E52</f>
        <v>0</v>
      </c>
      <c r="F42" s="61">
        <f>'Agronoma tabula'!F52</f>
        <v>0</v>
      </c>
      <c r="G42" s="63">
        <f>'Agronoma tabula'!G52</f>
        <v>0</v>
      </c>
      <c r="H42" s="62">
        <f>'Agronoma tabula'!H52</f>
        <v>0</v>
      </c>
      <c r="I42" s="19">
        <f>'Agronoma tabula'!I52</f>
        <v>0</v>
      </c>
      <c r="J42" s="19">
        <f>'Agronoma tabula'!J52</f>
        <v>0</v>
      </c>
      <c r="K42" s="77">
        <f>'Agronoma tabula'!K52</f>
        <v>0</v>
      </c>
      <c r="L42" s="21">
        <f>'Agronoma tabula'!L52</f>
        <v>0</v>
      </c>
      <c r="M42" s="64">
        <f>'Agronoma tabula'!M52</f>
        <v>0</v>
      </c>
      <c r="N42" s="20">
        <f>'Agronoma tabula'!N52</f>
        <v>0</v>
      </c>
      <c r="O42" s="22">
        <f>'Agronoma tabula'!O52</f>
        <v>0</v>
      </c>
      <c r="P42" s="47"/>
      <c r="Q42" s="69">
        <f t="shared" si="0"/>
        <v>0</v>
      </c>
      <c r="R42" s="69">
        <f t="shared" si="2"/>
        <v>0</v>
      </c>
      <c r="S42" s="70"/>
      <c r="T42" s="70"/>
      <c r="U42" s="69">
        <f t="shared" si="3"/>
        <v>0</v>
      </c>
      <c r="V42" s="46">
        <f>IF(OR('BTA darbinieks'!M42=Dati!$U$12,'BTA darbinieks'!I42=Dati!$U$17,'BTA darbinieks'!I42=Dati!$U$18),'BTA darbinieks'!H42*'BTA darbinieks'!Q42*'BTA darbinieks'!S42,IF(S42&gt;0,Q42*S42,'BTA darbinieks'!R42-U42))</f>
        <v>0</v>
      </c>
      <c r="W42" s="75">
        <f>'Agronoma tabula'!$R52</f>
        <v>0</v>
      </c>
    </row>
    <row r="43" spans="2:23" ht="28.5" customHeight="1" x14ac:dyDescent="0.2">
      <c r="B43" s="18">
        <f>'Agronoma tabula'!B53</f>
        <v>31</v>
      </c>
      <c r="C43" s="19">
        <f>'Agronoma tabula'!C53</f>
        <v>0</v>
      </c>
      <c r="D43" s="19">
        <f>'Agronoma tabula'!D53</f>
        <v>0</v>
      </c>
      <c r="E43" s="19">
        <f>'Agronoma tabula'!E53</f>
        <v>0</v>
      </c>
      <c r="F43" s="61">
        <f>'Agronoma tabula'!F53</f>
        <v>0</v>
      </c>
      <c r="G43" s="63">
        <f>'Agronoma tabula'!G53</f>
        <v>0</v>
      </c>
      <c r="H43" s="62">
        <f>'Agronoma tabula'!H53</f>
        <v>0</v>
      </c>
      <c r="I43" s="19">
        <f>'Agronoma tabula'!I53</f>
        <v>0</v>
      </c>
      <c r="J43" s="19">
        <f>'Agronoma tabula'!J53</f>
        <v>0</v>
      </c>
      <c r="K43" s="77">
        <f>'Agronoma tabula'!K53</f>
        <v>0</v>
      </c>
      <c r="L43" s="21">
        <f>'Agronoma tabula'!L53</f>
        <v>0</v>
      </c>
      <c r="M43" s="64">
        <f>'Agronoma tabula'!M53</f>
        <v>0</v>
      </c>
      <c r="N43" s="20">
        <f>'Agronoma tabula'!N53</f>
        <v>0</v>
      </c>
      <c r="O43" s="22">
        <f>'Agronoma tabula'!O53</f>
        <v>0</v>
      </c>
      <c r="P43" s="47"/>
      <c r="Q43" s="69">
        <f t="shared" si="0"/>
        <v>0</v>
      </c>
      <c r="R43" s="69">
        <f t="shared" si="2"/>
        <v>0</v>
      </c>
      <c r="S43" s="70"/>
      <c r="T43" s="70"/>
      <c r="U43" s="69">
        <f t="shared" si="3"/>
        <v>0</v>
      </c>
      <c r="V43" s="46">
        <f>IF(OR('BTA darbinieks'!M43=Dati!$U$12,'BTA darbinieks'!I43=Dati!$U$17,'BTA darbinieks'!I43=Dati!$U$18),'BTA darbinieks'!H43*'BTA darbinieks'!Q43*'BTA darbinieks'!S43,IF(S43&gt;0,Q43*S43,'BTA darbinieks'!R43-U43))</f>
        <v>0</v>
      </c>
      <c r="W43" s="75">
        <f>'Agronoma tabula'!$R53</f>
        <v>0</v>
      </c>
    </row>
    <row r="44" spans="2:23" ht="28.5" customHeight="1" x14ac:dyDescent="0.2">
      <c r="B44" s="18">
        <f>'Agronoma tabula'!B54</f>
        <v>32</v>
      </c>
      <c r="C44" s="19">
        <f>'Agronoma tabula'!C54</f>
        <v>0</v>
      </c>
      <c r="D44" s="19">
        <f>'Agronoma tabula'!D54</f>
        <v>0</v>
      </c>
      <c r="E44" s="19">
        <f>'Agronoma tabula'!E54</f>
        <v>0</v>
      </c>
      <c r="F44" s="61">
        <f>'Agronoma tabula'!F54</f>
        <v>0</v>
      </c>
      <c r="G44" s="63">
        <f>'Agronoma tabula'!G54</f>
        <v>0</v>
      </c>
      <c r="H44" s="62">
        <f>'Agronoma tabula'!H54</f>
        <v>0</v>
      </c>
      <c r="I44" s="19">
        <f>'Agronoma tabula'!I54</f>
        <v>0</v>
      </c>
      <c r="J44" s="19">
        <f>'Agronoma tabula'!J54</f>
        <v>0</v>
      </c>
      <c r="K44" s="77">
        <f>'Agronoma tabula'!K54</f>
        <v>0</v>
      </c>
      <c r="L44" s="21">
        <f>'Agronoma tabula'!L54</f>
        <v>0</v>
      </c>
      <c r="M44" s="64">
        <f>'Agronoma tabula'!M54</f>
        <v>0</v>
      </c>
      <c r="N44" s="20">
        <f>'Agronoma tabula'!N54</f>
        <v>0</v>
      </c>
      <c r="O44" s="22">
        <f>'Agronoma tabula'!O54</f>
        <v>0</v>
      </c>
      <c r="P44" s="47"/>
      <c r="Q44" s="69">
        <f t="shared" si="0"/>
        <v>0</v>
      </c>
      <c r="R44" s="69">
        <f t="shared" si="2"/>
        <v>0</v>
      </c>
      <c r="S44" s="70"/>
      <c r="T44" s="70"/>
      <c r="U44" s="69">
        <f t="shared" si="3"/>
        <v>0</v>
      </c>
      <c r="V44" s="46">
        <f>IF(OR('BTA darbinieks'!M44=Dati!$U$12,'BTA darbinieks'!I44=Dati!$U$17,'BTA darbinieks'!I44=Dati!$U$18),'BTA darbinieks'!H44*'BTA darbinieks'!Q44*'BTA darbinieks'!S44,IF(S44&gt;0,Q44*S44,'BTA darbinieks'!R44-U44))</f>
        <v>0</v>
      </c>
      <c r="W44" s="75">
        <f>'Agronoma tabula'!$R54</f>
        <v>0</v>
      </c>
    </row>
    <row r="45" spans="2:23" ht="28.5" customHeight="1" x14ac:dyDescent="0.2">
      <c r="B45" s="18">
        <f>'Agronoma tabula'!B55</f>
        <v>33</v>
      </c>
      <c r="C45" s="19">
        <f>'Agronoma tabula'!C55</f>
        <v>0</v>
      </c>
      <c r="D45" s="19">
        <f>'Agronoma tabula'!D55</f>
        <v>0</v>
      </c>
      <c r="E45" s="19">
        <f>'Agronoma tabula'!E55</f>
        <v>0</v>
      </c>
      <c r="F45" s="61">
        <f>'Agronoma tabula'!F55</f>
        <v>0</v>
      </c>
      <c r="G45" s="63">
        <f>'Agronoma tabula'!G55</f>
        <v>0</v>
      </c>
      <c r="H45" s="62">
        <f>'Agronoma tabula'!H55</f>
        <v>0</v>
      </c>
      <c r="I45" s="19">
        <f>'Agronoma tabula'!I55</f>
        <v>0</v>
      </c>
      <c r="J45" s="19">
        <f>'Agronoma tabula'!J55</f>
        <v>0</v>
      </c>
      <c r="K45" s="77">
        <f>'Agronoma tabula'!K55</f>
        <v>0</v>
      </c>
      <c r="L45" s="21">
        <f>'Agronoma tabula'!L55</f>
        <v>0</v>
      </c>
      <c r="M45" s="64">
        <f>'Agronoma tabula'!M55</f>
        <v>0</v>
      </c>
      <c r="N45" s="20">
        <f>'Agronoma tabula'!N55</f>
        <v>0</v>
      </c>
      <c r="O45" s="22">
        <f>'Agronoma tabula'!O55</f>
        <v>0</v>
      </c>
      <c r="P45" s="47"/>
      <c r="Q45" s="69">
        <f t="shared" ref="Q45:Q76" si="4">P45*F45</f>
        <v>0</v>
      </c>
      <c r="R45" s="69">
        <f t="shared" si="2"/>
        <v>0</v>
      </c>
      <c r="S45" s="70"/>
      <c r="T45" s="70"/>
      <c r="U45" s="69">
        <f t="shared" si="3"/>
        <v>0</v>
      </c>
      <c r="V45" s="46">
        <f>IF(OR('BTA darbinieks'!M45=Dati!$U$12,'BTA darbinieks'!I45=Dati!$U$17,'BTA darbinieks'!I45=Dati!$U$18),'BTA darbinieks'!H45*'BTA darbinieks'!Q45*'BTA darbinieks'!S45,IF(S45&gt;0,Q45*S45,'BTA darbinieks'!R45-U45))</f>
        <v>0</v>
      </c>
      <c r="W45" s="75">
        <f>'Agronoma tabula'!$R55</f>
        <v>0</v>
      </c>
    </row>
    <row r="46" spans="2:23" ht="28.5" customHeight="1" x14ac:dyDescent="0.2">
      <c r="B46" s="18">
        <f>'Agronoma tabula'!B56</f>
        <v>34</v>
      </c>
      <c r="C46" s="19">
        <f>'Agronoma tabula'!C56</f>
        <v>0</v>
      </c>
      <c r="D46" s="19">
        <f>'Agronoma tabula'!D56</f>
        <v>0</v>
      </c>
      <c r="E46" s="19">
        <f>'Agronoma tabula'!E56</f>
        <v>0</v>
      </c>
      <c r="F46" s="61">
        <f>'Agronoma tabula'!F56</f>
        <v>0</v>
      </c>
      <c r="G46" s="63">
        <f>'Agronoma tabula'!G56</f>
        <v>0</v>
      </c>
      <c r="H46" s="62">
        <f>'Agronoma tabula'!H56</f>
        <v>0</v>
      </c>
      <c r="I46" s="19">
        <f>'Agronoma tabula'!I56</f>
        <v>0</v>
      </c>
      <c r="J46" s="19">
        <f>'Agronoma tabula'!J56</f>
        <v>0</v>
      </c>
      <c r="K46" s="77">
        <f>'Agronoma tabula'!K56</f>
        <v>0</v>
      </c>
      <c r="L46" s="21">
        <f>'Agronoma tabula'!L56</f>
        <v>0</v>
      </c>
      <c r="M46" s="64">
        <f>'Agronoma tabula'!M56</f>
        <v>0</v>
      </c>
      <c r="N46" s="20">
        <f>'Agronoma tabula'!N56</f>
        <v>0</v>
      </c>
      <c r="O46" s="22">
        <f>'Agronoma tabula'!O56</f>
        <v>0</v>
      </c>
      <c r="P46" s="47"/>
      <c r="Q46" s="69">
        <f t="shared" si="4"/>
        <v>0</v>
      </c>
      <c r="R46" s="69">
        <f t="shared" si="2"/>
        <v>0</v>
      </c>
      <c r="S46" s="70"/>
      <c r="T46" s="70"/>
      <c r="U46" s="69">
        <f t="shared" si="3"/>
        <v>0</v>
      </c>
      <c r="V46" s="46">
        <f>IF(OR('BTA darbinieks'!M46=Dati!$U$12,'BTA darbinieks'!I46=Dati!$U$17,'BTA darbinieks'!I46=Dati!$U$18),'BTA darbinieks'!H46*'BTA darbinieks'!Q46*'BTA darbinieks'!S46,IF(S46&gt;0,Q46*S46,'BTA darbinieks'!R46-U46))</f>
        <v>0</v>
      </c>
      <c r="W46" s="75">
        <f>'Agronoma tabula'!$R56</f>
        <v>0</v>
      </c>
    </row>
    <row r="47" spans="2:23" ht="28.5" customHeight="1" x14ac:dyDescent="0.2">
      <c r="B47" s="18">
        <f>'Agronoma tabula'!B57</f>
        <v>35</v>
      </c>
      <c r="C47" s="19">
        <f>'Agronoma tabula'!C57</f>
        <v>0</v>
      </c>
      <c r="D47" s="19">
        <f>'Agronoma tabula'!D57</f>
        <v>0</v>
      </c>
      <c r="E47" s="19">
        <f>'Agronoma tabula'!E57</f>
        <v>0</v>
      </c>
      <c r="F47" s="61">
        <f>'Agronoma tabula'!F57</f>
        <v>0</v>
      </c>
      <c r="G47" s="63">
        <f>'Agronoma tabula'!G57</f>
        <v>0</v>
      </c>
      <c r="H47" s="62">
        <f>'Agronoma tabula'!H57</f>
        <v>0</v>
      </c>
      <c r="I47" s="19">
        <f>'Agronoma tabula'!I57</f>
        <v>0</v>
      </c>
      <c r="J47" s="19">
        <f>'Agronoma tabula'!J57</f>
        <v>0</v>
      </c>
      <c r="K47" s="77">
        <f>'Agronoma tabula'!K57</f>
        <v>0</v>
      </c>
      <c r="L47" s="21">
        <f>'Agronoma tabula'!L57</f>
        <v>0</v>
      </c>
      <c r="M47" s="64">
        <f>'Agronoma tabula'!M57</f>
        <v>0</v>
      </c>
      <c r="N47" s="20">
        <f>'Agronoma tabula'!N57</f>
        <v>0</v>
      </c>
      <c r="O47" s="22">
        <f>'Agronoma tabula'!O57</f>
        <v>0</v>
      </c>
      <c r="P47" s="47"/>
      <c r="Q47" s="69">
        <f t="shared" si="4"/>
        <v>0</v>
      </c>
      <c r="R47" s="69">
        <f t="shared" si="2"/>
        <v>0</v>
      </c>
      <c r="S47" s="70"/>
      <c r="T47" s="70"/>
      <c r="U47" s="69">
        <f t="shared" si="3"/>
        <v>0</v>
      </c>
      <c r="V47" s="46">
        <f>IF(OR('BTA darbinieks'!M47=Dati!$U$12,'BTA darbinieks'!I47=Dati!$U$17,'BTA darbinieks'!I47=Dati!$U$18),'BTA darbinieks'!H47*'BTA darbinieks'!Q47*'BTA darbinieks'!S47,IF(S47&gt;0,Q47*S47,'BTA darbinieks'!R47-U47))</f>
        <v>0</v>
      </c>
      <c r="W47" s="75">
        <f>'Agronoma tabula'!$R57</f>
        <v>0</v>
      </c>
    </row>
    <row r="48" spans="2:23" ht="28.5" customHeight="1" x14ac:dyDescent="0.2">
      <c r="B48" s="18">
        <f>'Agronoma tabula'!B58</f>
        <v>36</v>
      </c>
      <c r="C48" s="19">
        <f>'Agronoma tabula'!C58</f>
        <v>0</v>
      </c>
      <c r="D48" s="19">
        <f>'Agronoma tabula'!D58</f>
        <v>0</v>
      </c>
      <c r="E48" s="19">
        <f>'Agronoma tabula'!E58</f>
        <v>0</v>
      </c>
      <c r="F48" s="61">
        <f>'Agronoma tabula'!F58</f>
        <v>0</v>
      </c>
      <c r="G48" s="63">
        <f>'Agronoma tabula'!G58</f>
        <v>0</v>
      </c>
      <c r="H48" s="62">
        <f>'Agronoma tabula'!H58</f>
        <v>0</v>
      </c>
      <c r="I48" s="19">
        <f>'Agronoma tabula'!I58</f>
        <v>0</v>
      </c>
      <c r="J48" s="19">
        <f>'Agronoma tabula'!J58</f>
        <v>0</v>
      </c>
      <c r="K48" s="77">
        <f>'Agronoma tabula'!K58</f>
        <v>0</v>
      </c>
      <c r="L48" s="21">
        <f>'Agronoma tabula'!L58</f>
        <v>0</v>
      </c>
      <c r="M48" s="64">
        <f>'Agronoma tabula'!M58</f>
        <v>0</v>
      </c>
      <c r="N48" s="20">
        <f>'Agronoma tabula'!N58</f>
        <v>0</v>
      </c>
      <c r="O48" s="22">
        <f>'Agronoma tabula'!O58</f>
        <v>0</v>
      </c>
      <c r="P48" s="47"/>
      <c r="Q48" s="69">
        <f t="shared" si="4"/>
        <v>0</v>
      </c>
      <c r="R48" s="69">
        <f t="shared" si="2"/>
        <v>0</v>
      </c>
      <c r="S48" s="70"/>
      <c r="T48" s="70"/>
      <c r="U48" s="69">
        <f t="shared" si="3"/>
        <v>0</v>
      </c>
      <c r="V48" s="46">
        <f>IF(OR('BTA darbinieks'!M48=Dati!$U$12,'BTA darbinieks'!I48=Dati!$U$17,'BTA darbinieks'!I48=Dati!$U$18),'BTA darbinieks'!H48*'BTA darbinieks'!Q48*'BTA darbinieks'!S48,IF(S48&gt;0,Q48*S48,'BTA darbinieks'!R48-U48))</f>
        <v>0</v>
      </c>
      <c r="W48" s="75">
        <f>'Agronoma tabula'!$R58</f>
        <v>0</v>
      </c>
    </row>
    <row r="49" spans="2:23" ht="28.5" customHeight="1" x14ac:dyDescent="0.2">
      <c r="B49" s="18">
        <f>'Agronoma tabula'!B59</f>
        <v>37</v>
      </c>
      <c r="C49" s="19">
        <f>'Agronoma tabula'!C59</f>
        <v>0</v>
      </c>
      <c r="D49" s="19">
        <f>'Agronoma tabula'!D59</f>
        <v>0</v>
      </c>
      <c r="E49" s="19">
        <f>'Agronoma tabula'!E59</f>
        <v>0</v>
      </c>
      <c r="F49" s="61">
        <f>'Agronoma tabula'!F59</f>
        <v>0</v>
      </c>
      <c r="G49" s="63">
        <f>'Agronoma tabula'!G59</f>
        <v>0</v>
      </c>
      <c r="H49" s="62">
        <f>'Agronoma tabula'!H59</f>
        <v>0</v>
      </c>
      <c r="I49" s="19">
        <f>'Agronoma tabula'!I59</f>
        <v>0</v>
      </c>
      <c r="J49" s="19">
        <f>'Agronoma tabula'!J59</f>
        <v>0</v>
      </c>
      <c r="K49" s="77">
        <f>'Agronoma tabula'!K59</f>
        <v>0</v>
      </c>
      <c r="L49" s="21">
        <f>'Agronoma tabula'!L59</f>
        <v>0</v>
      </c>
      <c r="M49" s="64">
        <f>'Agronoma tabula'!M59</f>
        <v>0</v>
      </c>
      <c r="N49" s="20">
        <f>'Agronoma tabula'!N59</f>
        <v>0</v>
      </c>
      <c r="O49" s="22">
        <f>'Agronoma tabula'!O59</f>
        <v>0</v>
      </c>
      <c r="P49" s="47"/>
      <c r="Q49" s="69">
        <f t="shared" si="4"/>
        <v>0</v>
      </c>
      <c r="R49" s="69">
        <f t="shared" si="2"/>
        <v>0</v>
      </c>
      <c r="S49" s="70"/>
      <c r="T49" s="70"/>
      <c r="U49" s="69">
        <f t="shared" si="3"/>
        <v>0</v>
      </c>
      <c r="V49" s="46">
        <f>IF(OR('BTA darbinieks'!M49=Dati!$U$12,'BTA darbinieks'!I49=Dati!$U$17,'BTA darbinieks'!I49=Dati!$U$18),'BTA darbinieks'!H49*'BTA darbinieks'!Q49*'BTA darbinieks'!S49,IF(S49&gt;0,Q49*S49,'BTA darbinieks'!R49-U49))</f>
        <v>0</v>
      </c>
      <c r="W49" s="75">
        <f>'Agronoma tabula'!$R59</f>
        <v>0</v>
      </c>
    </row>
    <row r="50" spans="2:23" ht="28.5" customHeight="1" x14ac:dyDescent="0.2">
      <c r="B50" s="18">
        <f>'Agronoma tabula'!B60</f>
        <v>38</v>
      </c>
      <c r="C50" s="19">
        <f>'Agronoma tabula'!C60</f>
        <v>0</v>
      </c>
      <c r="D50" s="19">
        <f>'Agronoma tabula'!D60</f>
        <v>0</v>
      </c>
      <c r="E50" s="19">
        <f>'Agronoma tabula'!E60</f>
        <v>0</v>
      </c>
      <c r="F50" s="61">
        <f>'Agronoma tabula'!F60</f>
        <v>0</v>
      </c>
      <c r="G50" s="63">
        <f>'Agronoma tabula'!G60</f>
        <v>0</v>
      </c>
      <c r="H50" s="62">
        <f>'Agronoma tabula'!H60</f>
        <v>0</v>
      </c>
      <c r="I50" s="19">
        <f>'Agronoma tabula'!I60</f>
        <v>0</v>
      </c>
      <c r="J50" s="19">
        <f>'Agronoma tabula'!J60</f>
        <v>0</v>
      </c>
      <c r="K50" s="77">
        <f>'Agronoma tabula'!K60</f>
        <v>0</v>
      </c>
      <c r="L50" s="21">
        <f>'Agronoma tabula'!L60</f>
        <v>0</v>
      </c>
      <c r="M50" s="64">
        <f>'Agronoma tabula'!M60</f>
        <v>0</v>
      </c>
      <c r="N50" s="20">
        <f>'Agronoma tabula'!N60</f>
        <v>0</v>
      </c>
      <c r="O50" s="22">
        <f>'Agronoma tabula'!O60</f>
        <v>0</v>
      </c>
      <c r="P50" s="47"/>
      <c r="Q50" s="69">
        <f t="shared" si="4"/>
        <v>0</v>
      </c>
      <c r="R50" s="69">
        <f t="shared" si="2"/>
        <v>0</v>
      </c>
      <c r="S50" s="70"/>
      <c r="T50" s="70"/>
      <c r="U50" s="69">
        <f t="shared" si="3"/>
        <v>0</v>
      </c>
      <c r="V50" s="46">
        <f>IF(OR('BTA darbinieks'!M50=Dati!$U$12,'BTA darbinieks'!I50=Dati!$U$17,'BTA darbinieks'!I50=Dati!$U$18),'BTA darbinieks'!H50*'BTA darbinieks'!Q50*'BTA darbinieks'!S50,IF(S50&gt;0,Q50*S50,'BTA darbinieks'!R50-U50))</f>
        <v>0</v>
      </c>
      <c r="W50" s="75">
        <f>'Agronoma tabula'!$R60</f>
        <v>0</v>
      </c>
    </row>
    <row r="51" spans="2:23" ht="28.5" customHeight="1" x14ac:dyDescent="0.2">
      <c r="B51" s="18">
        <f>'Agronoma tabula'!B61</f>
        <v>39</v>
      </c>
      <c r="C51" s="19">
        <f>'Agronoma tabula'!C61</f>
        <v>0</v>
      </c>
      <c r="D51" s="19">
        <f>'Agronoma tabula'!D61</f>
        <v>0</v>
      </c>
      <c r="E51" s="19">
        <f>'Agronoma tabula'!E61</f>
        <v>0</v>
      </c>
      <c r="F51" s="61">
        <f>'Agronoma tabula'!F61</f>
        <v>0</v>
      </c>
      <c r="G51" s="63">
        <f>'Agronoma tabula'!G61</f>
        <v>0</v>
      </c>
      <c r="H51" s="62">
        <f>'Agronoma tabula'!H61</f>
        <v>0</v>
      </c>
      <c r="I51" s="19">
        <f>'Agronoma tabula'!I61</f>
        <v>0</v>
      </c>
      <c r="J51" s="19">
        <f>'Agronoma tabula'!J61</f>
        <v>0</v>
      </c>
      <c r="K51" s="77">
        <f>'Agronoma tabula'!K61</f>
        <v>0</v>
      </c>
      <c r="L51" s="21">
        <f>'Agronoma tabula'!L61</f>
        <v>0</v>
      </c>
      <c r="M51" s="64">
        <f>'Agronoma tabula'!M61</f>
        <v>0</v>
      </c>
      <c r="N51" s="20">
        <f>'Agronoma tabula'!N61</f>
        <v>0</v>
      </c>
      <c r="O51" s="22">
        <f>'Agronoma tabula'!O61</f>
        <v>0</v>
      </c>
      <c r="P51" s="47"/>
      <c r="Q51" s="69">
        <f t="shared" si="4"/>
        <v>0</v>
      </c>
      <c r="R51" s="69">
        <f t="shared" si="2"/>
        <v>0</v>
      </c>
      <c r="S51" s="70"/>
      <c r="T51" s="70"/>
      <c r="U51" s="69">
        <f t="shared" si="3"/>
        <v>0</v>
      </c>
      <c r="V51" s="46">
        <f>IF(OR('BTA darbinieks'!M51=Dati!$U$12,'BTA darbinieks'!I51=Dati!$U$17,'BTA darbinieks'!I51=Dati!$U$18),'BTA darbinieks'!H51*'BTA darbinieks'!Q51*'BTA darbinieks'!S51,IF(S51&gt;0,Q51*S51,'BTA darbinieks'!R51-U51))</f>
        <v>0</v>
      </c>
      <c r="W51" s="75">
        <f>'Agronoma tabula'!$R61</f>
        <v>0</v>
      </c>
    </row>
    <row r="52" spans="2:23" ht="28.5" customHeight="1" x14ac:dyDescent="0.2">
      <c r="B52" s="18">
        <f>'Agronoma tabula'!B62</f>
        <v>40</v>
      </c>
      <c r="C52" s="19">
        <f>'Agronoma tabula'!C62</f>
        <v>0</v>
      </c>
      <c r="D52" s="19">
        <f>'Agronoma tabula'!D62</f>
        <v>0</v>
      </c>
      <c r="E52" s="19">
        <f>'Agronoma tabula'!E62</f>
        <v>0</v>
      </c>
      <c r="F52" s="61">
        <f>'Agronoma tabula'!F62</f>
        <v>0</v>
      </c>
      <c r="G52" s="63">
        <f>'Agronoma tabula'!G62</f>
        <v>0</v>
      </c>
      <c r="H52" s="62">
        <f>'Agronoma tabula'!H62</f>
        <v>0</v>
      </c>
      <c r="I52" s="19">
        <f>'Agronoma tabula'!I62</f>
        <v>0</v>
      </c>
      <c r="J52" s="19">
        <f>'Agronoma tabula'!J62</f>
        <v>0</v>
      </c>
      <c r="K52" s="77">
        <f>'Agronoma tabula'!K62</f>
        <v>0</v>
      </c>
      <c r="L52" s="21">
        <f>'Agronoma tabula'!L62</f>
        <v>0</v>
      </c>
      <c r="M52" s="64">
        <f>'Agronoma tabula'!M62</f>
        <v>0</v>
      </c>
      <c r="N52" s="20">
        <f>'Agronoma tabula'!N62</f>
        <v>0</v>
      </c>
      <c r="O52" s="22">
        <f>'Agronoma tabula'!O62</f>
        <v>0</v>
      </c>
      <c r="P52" s="47"/>
      <c r="Q52" s="69">
        <f t="shared" si="4"/>
        <v>0</v>
      </c>
      <c r="R52" s="69">
        <f t="shared" si="2"/>
        <v>0</v>
      </c>
      <c r="S52" s="70"/>
      <c r="T52" s="70"/>
      <c r="U52" s="69">
        <f t="shared" si="3"/>
        <v>0</v>
      </c>
      <c r="V52" s="46">
        <f>IF(OR('BTA darbinieks'!M52=Dati!$U$12,'BTA darbinieks'!I52=Dati!$U$17,'BTA darbinieks'!I52=Dati!$U$18),'BTA darbinieks'!H52*'BTA darbinieks'!Q52*'BTA darbinieks'!S52,IF(S52&gt;0,Q52*S52,'BTA darbinieks'!R52-U52))</f>
        <v>0</v>
      </c>
      <c r="W52" s="75">
        <f>'Agronoma tabula'!$R62</f>
        <v>0</v>
      </c>
    </row>
    <row r="53" spans="2:23" ht="28.5" customHeight="1" x14ac:dyDescent="0.2">
      <c r="B53" s="18">
        <f>'Agronoma tabula'!B63</f>
        <v>41</v>
      </c>
      <c r="C53" s="19">
        <f>'Agronoma tabula'!C63</f>
        <v>0</v>
      </c>
      <c r="D53" s="19">
        <f>'Agronoma tabula'!D63</f>
        <v>0</v>
      </c>
      <c r="E53" s="19">
        <f>'Agronoma tabula'!E63</f>
        <v>0</v>
      </c>
      <c r="F53" s="61">
        <f>'Agronoma tabula'!F63</f>
        <v>0</v>
      </c>
      <c r="G53" s="63">
        <f>'Agronoma tabula'!G63</f>
        <v>0</v>
      </c>
      <c r="H53" s="62">
        <f>'Agronoma tabula'!H63</f>
        <v>0</v>
      </c>
      <c r="I53" s="19">
        <f>'Agronoma tabula'!I63</f>
        <v>0</v>
      </c>
      <c r="J53" s="19">
        <f>'Agronoma tabula'!J63</f>
        <v>0</v>
      </c>
      <c r="K53" s="77">
        <f>'Agronoma tabula'!K63</f>
        <v>0</v>
      </c>
      <c r="L53" s="21">
        <f>'Agronoma tabula'!L63</f>
        <v>0</v>
      </c>
      <c r="M53" s="64">
        <f>'Agronoma tabula'!M63</f>
        <v>0</v>
      </c>
      <c r="N53" s="20">
        <f>'Agronoma tabula'!N63</f>
        <v>0</v>
      </c>
      <c r="O53" s="22">
        <f>'Agronoma tabula'!O63</f>
        <v>0</v>
      </c>
      <c r="P53" s="47"/>
      <c r="Q53" s="69">
        <f t="shared" si="4"/>
        <v>0</v>
      </c>
      <c r="R53" s="69">
        <f t="shared" si="2"/>
        <v>0</v>
      </c>
      <c r="S53" s="70"/>
      <c r="T53" s="70"/>
      <c r="U53" s="69">
        <f t="shared" si="3"/>
        <v>0</v>
      </c>
      <c r="V53" s="46">
        <f>IF(OR('BTA darbinieks'!M53=Dati!$U$12,'BTA darbinieks'!I53=Dati!$U$17,'BTA darbinieks'!I53=Dati!$U$18),'BTA darbinieks'!H53*'BTA darbinieks'!Q53*'BTA darbinieks'!S53,IF(S53&gt;0,Q53*S53,'BTA darbinieks'!R53-U53))</f>
        <v>0</v>
      </c>
      <c r="W53" s="75">
        <f>'Agronoma tabula'!$R63</f>
        <v>0</v>
      </c>
    </row>
    <row r="54" spans="2:23" ht="28.5" customHeight="1" x14ac:dyDescent="0.2">
      <c r="B54" s="18">
        <f>'Agronoma tabula'!B64</f>
        <v>42</v>
      </c>
      <c r="C54" s="19">
        <f>'Agronoma tabula'!C64</f>
        <v>0</v>
      </c>
      <c r="D54" s="19">
        <f>'Agronoma tabula'!D64</f>
        <v>0</v>
      </c>
      <c r="E54" s="19">
        <f>'Agronoma tabula'!E64</f>
        <v>0</v>
      </c>
      <c r="F54" s="61">
        <f>'Agronoma tabula'!F64</f>
        <v>0</v>
      </c>
      <c r="G54" s="63">
        <f>'Agronoma tabula'!G64</f>
        <v>0</v>
      </c>
      <c r="H54" s="62">
        <f>'Agronoma tabula'!H64</f>
        <v>0</v>
      </c>
      <c r="I54" s="19">
        <f>'Agronoma tabula'!I64</f>
        <v>0</v>
      </c>
      <c r="J54" s="19">
        <f>'Agronoma tabula'!J64</f>
        <v>0</v>
      </c>
      <c r="K54" s="77">
        <f>'Agronoma tabula'!K64</f>
        <v>0</v>
      </c>
      <c r="L54" s="21">
        <f>'Agronoma tabula'!L64</f>
        <v>0</v>
      </c>
      <c r="M54" s="64">
        <f>'Agronoma tabula'!M64</f>
        <v>0</v>
      </c>
      <c r="N54" s="20">
        <f>'Agronoma tabula'!N64</f>
        <v>0</v>
      </c>
      <c r="O54" s="22">
        <f>'Agronoma tabula'!O64</f>
        <v>0</v>
      </c>
      <c r="P54" s="47"/>
      <c r="Q54" s="69">
        <f t="shared" si="4"/>
        <v>0</v>
      </c>
      <c r="R54" s="69">
        <f t="shared" si="2"/>
        <v>0</v>
      </c>
      <c r="S54" s="70"/>
      <c r="T54" s="70"/>
      <c r="U54" s="69">
        <f t="shared" si="3"/>
        <v>0</v>
      </c>
      <c r="V54" s="46">
        <f>IF(OR('BTA darbinieks'!M54=Dati!$U$12,'BTA darbinieks'!I54=Dati!$U$17,'BTA darbinieks'!I54=Dati!$U$18),'BTA darbinieks'!H54*'BTA darbinieks'!Q54*'BTA darbinieks'!S54,IF(S54&gt;0,Q54*S54,'BTA darbinieks'!R54-U54))</f>
        <v>0</v>
      </c>
      <c r="W54" s="75">
        <f>'Agronoma tabula'!$R64</f>
        <v>0</v>
      </c>
    </row>
    <row r="55" spans="2:23" ht="28.5" customHeight="1" x14ac:dyDescent="0.2">
      <c r="B55" s="18">
        <f>'Agronoma tabula'!B65</f>
        <v>43</v>
      </c>
      <c r="C55" s="19">
        <f>'Agronoma tabula'!C65</f>
        <v>0</v>
      </c>
      <c r="D55" s="19">
        <f>'Agronoma tabula'!D65</f>
        <v>0</v>
      </c>
      <c r="E55" s="19">
        <f>'Agronoma tabula'!E65</f>
        <v>0</v>
      </c>
      <c r="F55" s="61">
        <f>'Agronoma tabula'!F65</f>
        <v>0</v>
      </c>
      <c r="G55" s="63">
        <f>'Agronoma tabula'!G65</f>
        <v>0</v>
      </c>
      <c r="H55" s="62">
        <f>'Agronoma tabula'!H65</f>
        <v>0</v>
      </c>
      <c r="I55" s="19">
        <f>'Agronoma tabula'!I65</f>
        <v>0</v>
      </c>
      <c r="J55" s="19">
        <f>'Agronoma tabula'!J65</f>
        <v>0</v>
      </c>
      <c r="K55" s="77">
        <f>'Agronoma tabula'!K65</f>
        <v>0</v>
      </c>
      <c r="L55" s="21">
        <f>'Agronoma tabula'!L65</f>
        <v>0</v>
      </c>
      <c r="M55" s="64">
        <f>'Agronoma tabula'!M65</f>
        <v>0</v>
      </c>
      <c r="N55" s="20">
        <f>'Agronoma tabula'!N65</f>
        <v>0</v>
      </c>
      <c r="O55" s="22">
        <f>'Agronoma tabula'!O65</f>
        <v>0</v>
      </c>
      <c r="P55" s="47"/>
      <c r="Q55" s="69">
        <f t="shared" si="4"/>
        <v>0</v>
      </c>
      <c r="R55" s="69">
        <f t="shared" si="2"/>
        <v>0</v>
      </c>
      <c r="S55" s="70"/>
      <c r="T55" s="70"/>
      <c r="U55" s="69">
        <f t="shared" si="3"/>
        <v>0</v>
      </c>
      <c r="V55" s="46">
        <f>IF(OR('BTA darbinieks'!M55=Dati!$U$12,'BTA darbinieks'!I55=Dati!$U$17,'BTA darbinieks'!I55=Dati!$U$18),'BTA darbinieks'!H55*'BTA darbinieks'!Q55*'BTA darbinieks'!S55,IF(S55&gt;0,Q55*S55,'BTA darbinieks'!R55-U55))</f>
        <v>0</v>
      </c>
      <c r="W55" s="75">
        <f>'Agronoma tabula'!$R65</f>
        <v>0</v>
      </c>
    </row>
    <row r="56" spans="2:23" ht="28.5" customHeight="1" x14ac:dyDescent="0.2">
      <c r="B56" s="18">
        <f>'Agronoma tabula'!B66</f>
        <v>44</v>
      </c>
      <c r="C56" s="19">
        <f>'Agronoma tabula'!C66</f>
        <v>0</v>
      </c>
      <c r="D56" s="19">
        <f>'Agronoma tabula'!D66</f>
        <v>0</v>
      </c>
      <c r="E56" s="19">
        <f>'Agronoma tabula'!E66</f>
        <v>0</v>
      </c>
      <c r="F56" s="61">
        <f>'Agronoma tabula'!F66</f>
        <v>0</v>
      </c>
      <c r="G56" s="63">
        <f>'Agronoma tabula'!G66</f>
        <v>0</v>
      </c>
      <c r="H56" s="62">
        <f>'Agronoma tabula'!H66</f>
        <v>0</v>
      </c>
      <c r="I56" s="19">
        <f>'Agronoma tabula'!I66</f>
        <v>0</v>
      </c>
      <c r="J56" s="19">
        <f>'Agronoma tabula'!J66</f>
        <v>0</v>
      </c>
      <c r="K56" s="77">
        <f>'Agronoma tabula'!K66</f>
        <v>0</v>
      </c>
      <c r="L56" s="21">
        <f>'Agronoma tabula'!L66</f>
        <v>0</v>
      </c>
      <c r="M56" s="64">
        <f>'Agronoma tabula'!M66</f>
        <v>0</v>
      </c>
      <c r="N56" s="20">
        <f>'Agronoma tabula'!N66</f>
        <v>0</v>
      </c>
      <c r="O56" s="22">
        <f>'Agronoma tabula'!O66</f>
        <v>0</v>
      </c>
      <c r="P56" s="47"/>
      <c r="Q56" s="69">
        <f t="shared" si="4"/>
        <v>0</v>
      </c>
      <c r="R56" s="69">
        <f t="shared" si="2"/>
        <v>0</v>
      </c>
      <c r="S56" s="70"/>
      <c r="T56" s="70"/>
      <c r="U56" s="69">
        <f t="shared" si="3"/>
        <v>0</v>
      </c>
      <c r="V56" s="46">
        <f>IF(OR('BTA darbinieks'!M56=Dati!$U$12,'BTA darbinieks'!I56=Dati!$U$17,'BTA darbinieks'!I56=Dati!$U$18),'BTA darbinieks'!H56*'BTA darbinieks'!Q56*'BTA darbinieks'!S56,IF(S56&gt;0,Q56*S56,'BTA darbinieks'!R56-U56))</f>
        <v>0</v>
      </c>
      <c r="W56" s="75">
        <f>'Agronoma tabula'!$R66</f>
        <v>0</v>
      </c>
    </row>
    <row r="57" spans="2:23" ht="28.5" customHeight="1" x14ac:dyDescent="0.2">
      <c r="B57" s="18">
        <f>'Agronoma tabula'!B67</f>
        <v>45</v>
      </c>
      <c r="C57" s="19">
        <f>'Agronoma tabula'!C67</f>
        <v>0</v>
      </c>
      <c r="D57" s="19">
        <f>'Agronoma tabula'!D67</f>
        <v>0</v>
      </c>
      <c r="E57" s="19">
        <f>'Agronoma tabula'!E67</f>
        <v>0</v>
      </c>
      <c r="F57" s="61">
        <f>'Agronoma tabula'!F67</f>
        <v>0</v>
      </c>
      <c r="G57" s="63">
        <f>'Agronoma tabula'!G67</f>
        <v>0</v>
      </c>
      <c r="H57" s="62">
        <f>'Agronoma tabula'!H67</f>
        <v>0</v>
      </c>
      <c r="I57" s="19">
        <f>'Agronoma tabula'!I67</f>
        <v>0</v>
      </c>
      <c r="J57" s="19">
        <f>'Agronoma tabula'!J67</f>
        <v>0</v>
      </c>
      <c r="K57" s="77">
        <f>'Agronoma tabula'!K67</f>
        <v>0</v>
      </c>
      <c r="L57" s="21">
        <f>'Agronoma tabula'!L67</f>
        <v>0</v>
      </c>
      <c r="M57" s="64">
        <f>'Agronoma tabula'!M67</f>
        <v>0</v>
      </c>
      <c r="N57" s="20">
        <f>'Agronoma tabula'!N67</f>
        <v>0</v>
      </c>
      <c r="O57" s="22">
        <f>'Agronoma tabula'!O67</f>
        <v>0</v>
      </c>
      <c r="P57" s="47"/>
      <c r="Q57" s="69">
        <f t="shared" si="4"/>
        <v>0</v>
      </c>
      <c r="R57" s="69">
        <f t="shared" si="2"/>
        <v>0</v>
      </c>
      <c r="S57" s="70"/>
      <c r="T57" s="70"/>
      <c r="U57" s="69">
        <f t="shared" si="3"/>
        <v>0</v>
      </c>
      <c r="V57" s="46">
        <f>IF(OR('BTA darbinieks'!M57=Dati!$U$12,'BTA darbinieks'!I57=Dati!$U$17,'BTA darbinieks'!I57=Dati!$U$18),'BTA darbinieks'!H57*'BTA darbinieks'!Q57*'BTA darbinieks'!S57,IF(S57&gt;0,Q57*S57,'BTA darbinieks'!R57-U57))</f>
        <v>0</v>
      </c>
      <c r="W57" s="75">
        <f>'Agronoma tabula'!$R67</f>
        <v>0</v>
      </c>
    </row>
    <row r="58" spans="2:23" ht="28.5" customHeight="1" x14ac:dyDescent="0.2">
      <c r="B58" s="18">
        <f>'Agronoma tabula'!B68</f>
        <v>46</v>
      </c>
      <c r="C58" s="19">
        <f>'Agronoma tabula'!C68</f>
        <v>0</v>
      </c>
      <c r="D58" s="19">
        <f>'Agronoma tabula'!D68</f>
        <v>0</v>
      </c>
      <c r="E58" s="19">
        <f>'Agronoma tabula'!E68</f>
        <v>0</v>
      </c>
      <c r="F58" s="61">
        <f>'Agronoma tabula'!F68</f>
        <v>0</v>
      </c>
      <c r="G58" s="63">
        <f>'Agronoma tabula'!G68</f>
        <v>0</v>
      </c>
      <c r="H58" s="62">
        <f>'Agronoma tabula'!H68</f>
        <v>0</v>
      </c>
      <c r="I58" s="19">
        <f>'Agronoma tabula'!I68</f>
        <v>0</v>
      </c>
      <c r="J58" s="19">
        <f>'Agronoma tabula'!J68</f>
        <v>0</v>
      </c>
      <c r="K58" s="77">
        <f>'Agronoma tabula'!K68</f>
        <v>0</v>
      </c>
      <c r="L58" s="21">
        <f>'Agronoma tabula'!L68</f>
        <v>0</v>
      </c>
      <c r="M58" s="64">
        <f>'Agronoma tabula'!M68</f>
        <v>0</v>
      </c>
      <c r="N58" s="20">
        <f>'Agronoma tabula'!N68</f>
        <v>0</v>
      </c>
      <c r="O58" s="22">
        <f>'Agronoma tabula'!O68</f>
        <v>0</v>
      </c>
      <c r="P58" s="47"/>
      <c r="Q58" s="69">
        <f t="shared" si="4"/>
        <v>0</v>
      </c>
      <c r="R58" s="69">
        <f t="shared" si="2"/>
        <v>0</v>
      </c>
      <c r="S58" s="70"/>
      <c r="T58" s="70"/>
      <c r="U58" s="69">
        <f t="shared" si="3"/>
        <v>0</v>
      </c>
      <c r="V58" s="46">
        <f>IF(OR('BTA darbinieks'!M58=Dati!$U$12,'BTA darbinieks'!I58=Dati!$U$17,'BTA darbinieks'!I58=Dati!$U$18),'BTA darbinieks'!H58*'BTA darbinieks'!Q58*'BTA darbinieks'!S58,IF(S58&gt;0,Q58*S58,'BTA darbinieks'!R58-U58))</f>
        <v>0</v>
      </c>
      <c r="W58" s="75">
        <f>'Agronoma tabula'!$R68</f>
        <v>0</v>
      </c>
    </row>
    <row r="59" spans="2:23" ht="28.5" customHeight="1" x14ac:dyDescent="0.2">
      <c r="B59" s="18">
        <f>'Agronoma tabula'!B69</f>
        <v>47</v>
      </c>
      <c r="C59" s="19">
        <f>'Agronoma tabula'!C69</f>
        <v>0</v>
      </c>
      <c r="D59" s="19">
        <f>'Agronoma tabula'!D69</f>
        <v>0</v>
      </c>
      <c r="E59" s="19">
        <f>'Agronoma tabula'!E69</f>
        <v>0</v>
      </c>
      <c r="F59" s="61">
        <f>'Agronoma tabula'!F69</f>
        <v>0</v>
      </c>
      <c r="G59" s="63">
        <f>'Agronoma tabula'!G69</f>
        <v>0</v>
      </c>
      <c r="H59" s="62">
        <f>'Agronoma tabula'!H69</f>
        <v>0</v>
      </c>
      <c r="I59" s="19">
        <f>'Agronoma tabula'!I69</f>
        <v>0</v>
      </c>
      <c r="J59" s="19">
        <f>'Agronoma tabula'!J69</f>
        <v>0</v>
      </c>
      <c r="K59" s="77">
        <f>'Agronoma tabula'!K69</f>
        <v>0</v>
      </c>
      <c r="L59" s="21">
        <f>'Agronoma tabula'!L69</f>
        <v>0</v>
      </c>
      <c r="M59" s="64">
        <f>'Agronoma tabula'!M69</f>
        <v>0</v>
      </c>
      <c r="N59" s="20">
        <f>'Agronoma tabula'!N69</f>
        <v>0</v>
      </c>
      <c r="O59" s="22">
        <f>'Agronoma tabula'!O69</f>
        <v>0</v>
      </c>
      <c r="P59" s="47"/>
      <c r="Q59" s="69">
        <f t="shared" si="4"/>
        <v>0</v>
      </c>
      <c r="R59" s="69">
        <f t="shared" si="2"/>
        <v>0</v>
      </c>
      <c r="S59" s="70"/>
      <c r="T59" s="70"/>
      <c r="U59" s="69">
        <f t="shared" si="3"/>
        <v>0</v>
      </c>
      <c r="V59" s="46">
        <f>IF(OR('BTA darbinieks'!M59=Dati!$U$12,'BTA darbinieks'!I59=Dati!$U$17,'BTA darbinieks'!I59=Dati!$U$18),'BTA darbinieks'!H59*'BTA darbinieks'!Q59*'BTA darbinieks'!S59,IF(S59&gt;0,Q59*S59,'BTA darbinieks'!R59-U59))</f>
        <v>0</v>
      </c>
      <c r="W59" s="75">
        <f>'Agronoma tabula'!$R69</f>
        <v>0</v>
      </c>
    </row>
    <row r="60" spans="2:23" ht="28.5" customHeight="1" x14ac:dyDescent="0.2">
      <c r="B60" s="18">
        <f>'Agronoma tabula'!B70</f>
        <v>48</v>
      </c>
      <c r="C60" s="19">
        <f>'Agronoma tabula'!C70</f>
        <v>0</v>
      </c>
      <c r="D60" s="19">
        <f>'Agronoma tabula'!D70</f>
        <v>0</v>
      </c>
      <c r="E60" s="19">
        <f>'Agronoma tabula'!E70</f>
        <v>0</v>
      </c>
      <c r="F60" s="61">
        <f>'Agronoma tabula'!F70</f>
        <v>0</v>
      </c>
      <c r="G60" s="63">
        <f>'Agronoma tabula'!G70</f>
        <v>0</v>
      </c>
      <c r="H60" s="62">
        <f>'Agronoma tabula'!H70</f>
        <v>0</v>
      </c>
      <c r="I60" s="19">
        <f>'Agronoma tabula'!I70</f>
        <v>0</v>
      </c>
      <c r="J60" s="19">
        <f>'Agronoma tabula'!J70</f>
        <v>0</v>
      </c>
      <c r="K60" s="77">
        <f>'Agronoma tabula'!K70</f>
        <v>0</v>
      </c>
      <c r="L60" s="21">
        <f>'Agronoma tabula'!L70</f>
        <v>0</v>
      </c>
      <c r="M60" s="64">
        <f>'Agronoma tabula'!M70</f>
        <v>0</v>
      </c>
      <c r="N60" s="20">
        <f>'Agronoma tabula'!N70</f>
        <v>0</v>
      </c>
      <c r="O60" s="22">
        <f>'Agronoma tabula'!O70</f>
        <v>0</v>
      </c>
      <c r="P60" s="47"/>
      <c r="Q60" s="69">
        <f t="shared" si="4"/>
        <v>0</v>
      </c>
      <c r="R60" s="69">
        <f t="shared" si="2"/>
        <v>0</v>
      </c>
      <c r="S60" s="70"/>
      <c r="T60" s="70"/>
      <c r="U60" s="69">
        <f t="shared" si="3"/>
        <v>0</v>
      </c>
      <c r="V60" s="46">
        <f>IF(OR('BTA darbinieks'!M60=Dati!$U$12,'BTA darbinieks'!I60=Dati!$U$17,'BTA darbinieks'!I60=Dati!$U$18),'BTA darbinieks'!H60*'BTA darbinieks'!Q60*'BTA darbinieks'!S60,IF(S60&gt;0,Q60*S60,'BTA darbinieks'!R60-U60))</f>
        <v>0</v>
      </c>
      <c r="W60" s="75">
        <f>'Agronoma tabula'!$R70</f>
        <v>0</v>
      </c>
    </row>
    <row r="61" spans="2:23" ht="28.5" customHeight="1" x14ac:dyDescent="0.2">
      <c r="B61" s="18">
        <f>'Agronoma tabula'!B71</f>
        <v>49</v>
      </c>
      <c r="C61" s="19">
        <f>'Agronoma tabula'!C71</f>
        <v>0</v>
      </c>
      <c r="D61" s="19">
        <f>'Agronoma tabula'!D71</f>
        <v>0</v>
      </c>
      <c r="E61" s="19">
        <f>'Agronoma tabula'!E71</f>
        <v>0</v>
      </c>
      <c r="F61" s="61">
        <f>'Agronoma tabula'!F71</f>
        <v>0</v>
      </c>
      <c r="G61" s="63">
        <f>'Agronoma tabula'!G71</f>
        <v>0</v>
      </c>
      <c r="H61" s="62">
        <f>'Agronoma tabula'!H71</f>
        <v>0</v>
      </c>
      <c r="I61" s="19">
        <f>'Agronoma tabula'!I71</f>
        <v>0</v>
      </c>
      <c r="J61" s="19">
        <f>'Agronoma tabula'!J71</f>
        <v>0</v>
      </c>
      <c r="K61" s="77">
        <f>'Agronoma tabula'!K71</f>
        <v>0</v>
      </c>
      <c r="L61" s="21">
        <f>'Agronoma tabula'!L71</f>
        <v>0</v>
      </c>
      <c r="M61" s="64">
        <f>'Agronoma tabula'!M71</f>
        <v>0</v>
      </c>
      <c r="N61" s="20">
        <f>'Agronoma tabula'!N71</f>
        <v>0</v>
      </c>
      <c r="O61" s="22">
        <f>'Agronoma tabula'!O71</f>
        <v>0</v>
      </c>
      <c r="P61" s="47"/>
      <c r="Q61" s="69">
        <f t="shared" si="4"/>
        <v>0</v>
      </c>
      <c r="R61" s="69">
        <f t="shared" si="2"/>
        <v>0</v>
      </c>
      <c r="S61" s="70"/>
      <c r="T61" s="70"/>
      <c r="U61" s="69">
        <f t="shared" si="3"/>
        <v>0</v>
      </c>
      <c r="V61" s="46">
        <f>IF(OR('BTA darbinieks'!M61=Dati!$U$12,'BTA darbinieks'!I61=Dati!$U$17,'BTA darbinieks'!I61=Dati!$U$18),'BTA darbinieks'!H61*'BTA darbinieks'!Q61*'BTA darbinieks'!S61,IF(S61&gt;0,Q61*S61,'BTA darbinieks'!R61-U61))</f>
        <v>0</v>
      </c>
      <c r="W61" s="75">
        <f>'Agronoma tabula'!$R71</f>
        <v>0</v>
      </c>
    </row>
    <row r="62" spans="2:23" ht="28.5" customHeight="1" x14ac:dyDescent="0.2">
      <c r="B62" s="18">
        <f>'Agronoma tabula'!B72</f>
        <v>50</v>
      </c>
      <c r="C62" s="19">
        <f>'Agronoma tabula'!C72</f>
        <v>0</v>
      </c>
      <c r="D62" s="19">
        <f>'Agronoma tabula'!D72</f>
        <v>0</v>
      </c>
      <c r="E62" s="19">
        <f>'Agronoma tabula'!E72</f>
        <v>0</v>
      </c>
      <c r="F62" s="61">
        <f>'Agronoma tabula'!F72</f>
        <v>0</v>
      </c>
      <c r="G62" s="63">
        <f>'Agronoma tabula'!G72</f>
        <v>0</v>
      </c>
      <c r="H62" s="62">
        <f>'Agronoma tabula'!H72</f>
        <v>0</v>
      </c>
      <c r="I62" s="19">
        <f>'Agronoma tabula'!I72</f>
        <v>0</v>
      </c>
      <c r="J62" s="19">
        <f>'Agronoma tabula'!J72</f>
        <v>0</v>
      </c>
      <c r="K62" s="77">
        <f>'Agronoma tabula'!K72</f>
        <v>0</v>
      </c>
      <c r="L62" s="21">
        <f>'Agronoma tabula'!L72</f>
        <v>0</v>
      </c>
      <c r="M62" s="64">
        <f>'Agronoma tabula'!M72</f>
        <v>0</v>
      </c>
      <c r="N62" s="20">
        <f>'Agronoma tabula'!N72</f>
        <v>0</v>
      </c>
      <c r="O62" s="22">
        <f>'Agronoma tabula'!O72</f>
        <v>0</v>
      </c>
      <c r="P62" s="47"/>
      <c r="Q62" s="69">
        <f t="shared" si="4"/>
        <v>0</v>
      </c>
      <c r="R62" s="69">
        <f t="shared" si="2"/>
        <v>0</v>
      </c>
      <c r="S62" s="70"/>
      <c r="T62" s="70"/>
      <c r="U62" s="69">
        <f t="shared" si="3"/>
        <v>0</v>
      </c>
      <c r="V62" s="46">
        <f>IF(OR('BTA darbinieks'!M62=Dati!$U$12,'BTA darbinieks'!I62=Dati!$U$17,'BTA darbinieks'!I62=Dati!$U$18),'BTA darbinieks'!H62*'BTA darbinieks'!Q62*'BTA darbinieks'!S62,IF(S62&gt;0,Q62*S62,'BTA darbinieks'!R62-U62))</f>
        <v>0</v>
      </c>
      <c r="W62" s="75">
        <f>'Agronoma tabula'!$R72</f>
        <v>0</v>
      </c>
    </row>
    <row r="63" spans="2:23" ht="28.5" customHeight="1" x14ac:dyDescent="0.2">
      <c r="B63" s="18">
        <f>'Agronoma tabula'!B73</f>
        <v>51</v>
      </c>
      <c r="C63" s="19">
        <f>'Agronoma tabula'!C73</f>
        <v>0</v>
      </c>
      <c r="D63" s="19">
        <f>'Agronoma tabula'!D73</f>
        <v>0</v>
      </c>
      <c r="E63" s="19">
        <f>'Agronoma tabula'!E73</f>
        <v>0</v>
      </c>
      <c r="F63" s="61">
        <f>'Agronoma tabula'!F73</f>
        <v>0</v>
      </c>
      <c r="G63" s="63">
        <f>'Agronoma tabula'!G73</f>
        <v>0</v>
      </c>
      <c r="H63" s="62">
        <f>'Agronoma tabula'!H73</f>
        <v>0</v>
      </c>
      <c r="I63" s="19">
        <f>'Agronoma tabula'!I73</f>
        <v>0</v>
      </c>
      <c r="J63" s="19">
        <f>'Agronoma tabula'!J73</f>
        <v>0</v>
      </c>
      <c r="K63" s="77">
        <f>'Agronoma tabula'!K73</f>
        <v>0</v>
      </c>
      <c r="L63" s="21">
        <f>'Agronoma tabula'!L73</f>
        <v>0</v>
      </c>
      <c r="M63" s="64">
        <f>'Agronoma tabula'!M73</f>
        <v>0</v>
      </c>
      <c r="N63" s="20">
        <f>'Agronoma tabula'!N73</f>
        <v>0</v>
      </c>
      <c r="O63" s="22">
        <f>'Agronoma tabula'!O73</f>
        <v>0</v>
      </c>
      <c r="P63" s="47"/>
      <c r="Q63" s="69">
        <f t="shared" si="4"/>
        <v>0</v>
      </c>
      <c r="R63" s="69">
        <f t="shared" si="2"/>
        <v>0</v>
      </c>
      <c r="S63" s="70"/>
      <c r="T63" s="70"/>
      <c r="U63" s="69">
        <f t="shared" si="3"/>
        <v>0</v>
      </c>
      <c r="V63" s="46">
        <f>IF(OR('BTA darbinieks'!M63=Dati!$U$12,'BTA darbinieks'!I63=Dati!$U$17,'BTA darbinieks'!I63=Dati!$U$18),'BTA darbinieks'!H63*'BTA darbinieks'!Q63*'BTA darbinieks'!S63,IF(S63&gt;0,Q63*S63,'BTA darbinieks'!R63-U63))</f>
        <v>0</v>
      </c>
      <c r="W63" s="75">
        <f>'Agronoma tabula'!$R73</f>
        <v>0</v>
      </c>
    </row>
    <row r="64" spans="2:23" ht="28.5" customHeight="1" x14ac:dyDescent="0.2">
      <c r="B64" s="18">
        <f>'Agronoma tabula'!B74</f>
        <v>52</v>
      </c>
      <c r="C64" s="19">
        <f>'Agronoma tabula'!C74</f>
        <v>0</v>
      </c>
      <c r="D64" s="19">
        <f>'Agronoma tabula'!D74</f>
        <v>0</v>
      </c>
      <c r="E64" s="19">
        <f>'Agronoma tabula'!E74</f>
        <v>0</v>
      </c>
      <c r="F64" s="61">
        <f>'Agronoma tabula'!F74</f>
        <v>0</v>
      </c>
      <c r="G64" s="63">
        <f>'Agronoma tabula'!G74</f>
        <v>0</v>
      </c>
      <c r="H64" s="62">
        <f>'Agronoma tabula'!H74</f>
        <v>0</v>
      </c>
      <c r="I64" s="19">
        <f>'Agronoma tabula'!I74</f>
        <v>0</v>
      </c>
      <c r="J64" s="19">
        <f>'Agronoma tabula'!J74</f>
        <v>0</v>
      </c>
      <c r="K64" s="77">
        <f>'Agronoma tabula'!K74</f>
        <v>0</v>
      </c>
      <c r="L64" s="21">
        <f>'Agronoma tabula'!L74</f>
        <v>0</v>
      </c>
      <c r="M64" s="64">
        <f>'Agronoma tabula'!M74</f>
        <v>0</v>
      </c>
      <c r="N64" s="20">
        <f>'Agronoma tabula'!N74</f>
        <v>0</v>
      </c>
      <c r="O64" s="22">
        <f>'Agronoma tabula'!O74</f>
        <v>0</v>
      </c>
      <c r="P64" s="47"/>
      <c r="Q64" s="69">
        <f t="shared" si="4"/>
        <v>0</v>
      </c>
      <c r="R64" s="69">
        <f t="shared" si="2"/>
        <v>0</v>
      </c>
      <c r="S64" s="70"/>
      <c r="T64" s="70"/>
      <c r="U64" s="69">
        <f t="shared" si="3"/>
        <v>0</v>
      </c>
      <c r="V64" s="46">
        <f>IF(OR('BTA darbinieks'!M64=Dati!$U$12,'BTA darbinieks'!I64=Dati!$U$17,'BTA darbinieks'!I64=Dati!$U$18),'BTA darbinieks'!H64*'BTA darbinieks'!Q64*'BTA darbinieks'!S64,IF(S64&gt;0,Q64*S64,'BTA darbinieks'!R64-U64))</f>
        <v>0</v>
      </c>
      <c r="W64" s="75">
        <f>'Agronoma tabula'!$R74</f>
        <v>0</v>
      </c>
    </row>
    <row r="65" spans="2:23" ht="28.5" customHeight="1" x14ac:dyDescent="0.2">
      <c r="B65" s="18">
        <f>'Agronoma tabula'!B75</f>
        <v>53</v>
      </c>
      <c r="C65" s="19">
        <f>'Agronoma tabula'!C75</f>
        <v>0</v>
      </c>
      <c r="D65" s="19">
        <f>'Agronoma tabula'!D75</f>
        <v>0</v>
      </c>
      <c r="E65" s="19">
        <f>'Agronoma tabula'!E75</f>
        <v>0</v>
      </c>
      <c r="F65" s="61">
        <f>'Agronoma tabula'!F75</f>
        <v>0</v>
      </c>
      <c r="G65" s="63">
        <f>'Agronoma tabula'!G75</f>
        <v>0</v>
      </c>
      <c r="H65" s="62">
        <f>'Agronoma tabula'!H75</f>
        <v>0</v>
      </c>
      <c r="I65" s="19">
        <f>'Agronoma tabula'!I75</f>
        <v>0</v>
      </c>
      <c r="J65" s="19">
        <f>'Agronoma tabula'!J75</f>
        <v>0</v>
      </c>
      <c r="K65" s="77">
        <f>'Agronoma tabula'!K75</f>
        <v>0</v>
      </c>
      <c r="L65" s="21">
        <f>'Agronoma tabula'!L75</f>
        <v>0</v>
      </c>
      <c r="M65" s="64">
        <f>'Agronoma tabula'!M75</f>
        <v>0</v>
      </c>
      <c r="N65" s="20">
        <f>'Agronoma tabula'!N75</f>
        <v>0</v>
      </c>
      <c r="O65" s="22">
        <f>'Agronoma tabula'!O75</f>
        <v>0</v>
      </c>
      <c r="P65" s="47"/>
      <c r="Q65" s="69">
        <f t="shared" si="4"/>
        <v>0</v>
      </c>
      <c r="R65" s="69">
        <f t="shared" si="2"/>
        <v>0</v>
      </c>
      <c r="S65" s="70"/>
      <c r="T65" s="70"/>
      <c r="U65" s="69">
        <f t="shared" si="3"/>
        <v>0</v>
      </c>
      <c r="V65" s="46">
        <f>IF(OR('BTA darbinieks'!M65=Dati!$U$12,'BTA darbinieks'!I65=Dati!$U$17,'BTA darbinieks'!I65=Dati!$U$18),'BTA darbinieks'!H65*'BTA darbinieks'!Q65*'BTA darbinieks'!S65,IF(S65&gt;0,Q65*S65,'BTA darbinieks'!R65-U65))</f>
        <v>0</v>
      </c>
      <c r="W65" s="75">
        <f>'Agronoma tabula'!$R75</f>
        <v>0</v>
      </c>
    </row>
    <row r="66" spans="2:23" ht="28.5" customHeight="1" x14ac:dyDescent="0.2">
      <c r="B66" s="18">
        <f>'Agronoma tabula'!B76</f>
        <v>54</v>
      </c>
      <c r="C66" s="19">
        <f>'Agronoma tabula'!C76</f>
        <v>0</v>
      </c>
      <c r="D66" s="19">
        <f>'Agronoma tabula'!D76</f>
        <v>0</v>
      </c>
      <c r="E66" s="19">
        <f>'Agronoma tabula'!E76</f>
        <v>0</v>
      </c>
      <c r="F66" s="61">
        <f>'Agronoma tabula'!F76</f>
        <v>0</v>
      </c>
      <c r="G66" s="63">
        <f>'Agronoma tabula'!G76</f>
        <v>0</v>
      </c>
      <c r="H66" s="62">
        <f>'Agronoma tabula'!H76</f>
        <v>0</v>
      </c>
      <c r="I66" s="19">
        <f>'Agronoma tabula'!I76</f>
        <v>0</v>
      </c>
      <c r="J66" s="19">
        <f>'Agronoma tabula'!J76</f>
        <v>0</v>
      </c>
      <c r="K66" s="77">
        <f>'Agronoma tabula'!K76</f>
        <v>0</v>
      </c>
      <c r="L66" s="21">
        <f>'Agronoma tabula'!L76</f>
        <v>0</v>
      </c>
      <c r="M66" s="64">
        <f>'Agronoma tabula'!M76</f>
        <v>0</v>
      </c>
      <c r="N66" s="20">
        <f>'Agronoma tabula'!N76</f>
        <v>0</v>
      </c>
      <c r="O66" s="22">
        <f>'Agronoma tabula'!O76</f>
        <v>0</v>
      </c>
      <c r="P66" s="47"/>
      <c r="Q66" s="69">
        <f t="shared" si="4"/>
        <v>0</v>
      </c>
      <c r="R66" s="69">
        <f t="shared" si="2"/>
        <v>0</v>
      </c>
      <c r="S66" s="70"/>
      <c r="T66" s="70"/>
      <c r="U66" s="69">
        <f t="shared" si="3"/>
        <v>0</v>
      </c>
      <c r="V66" s="46">
        <f>IF(OR('BTA darbinieks'!M66=Dati!$U$12,'BTA darbinieks'!I66=Dati!$U$17,'BTA darbinieks'!I66=Dati!$U$18),'BTA darbinieks'!H66*'BTA darbinieks'!Q66*'BTA darbinieks'!S66,IF(S66&gt;0,Q66*S66,'BTA darbinieks'!R66-U66))</f>
        <v>0</v>
      </c>
      <c r="W66" s="75">
        <f>'Agronoma tabula'!$R76</f>
        <v>0</v>
      </c>
    </row>
    <row r="67" spans="2:23" ht="28.5" customHeight="1" x14ac:dyDescent="0.2">
      <c r="B67" s="18">
        <f>'Agronoma tabula'!B77</f>
        <v>55</v>
      </c>
      <c r="C67" s="19">
        <f>'Agronoma tabula'!C77</f>
        <v>0</v>
      </c>
      <c r="D67" s="19">
        <f>'Agronoma tabula'!D77</f>
        <v>0</v>
      </c>
      <c r="E67" s="19">
        <f>'Agronoma tabula'!E77</f>
        <v>0</v>
      </c>
      <c r="F67" s="61">
        <f>'Agronoma tabula'!F77</f>
        <v>0</v>
      </c>
      <c r="G67" s="63">
        <f>'Agronoma tabula'!G77</f>
        <v>0</v>
      </c>
      <c r="H67" s="62">
        <f>'Agronoma tabula'!H77</f>
        <v>0</v>
      </c>
      <c r="I67" s="19">
        <f>'Agronoma tabula'!I77</f>
        <v>0</v>
      </c>
      <c r="J67" s="19">
        <f>'Agronoma tabula'!J77</f>
        <v>0</v>
      </c>
      <c r="K67" s="77">
        <f>'Agronoma tabula'!K77</f>
        <v>0</v>
      </c>
      <c r="L67" s="21">
        <f>'Agronoma tabula'!L77</f>
        <v>0</v>
      </c>
      <c r="M67" s="64">
        <f>'Agronoma tabula'!M77</f>
        <v>0</v>
      </c>
      <c r="N67" s="20">
        <f>'Agronoma tabula'!N77</f>
        <v>0</v>
      </c>
      <c r="O67" s="22">
        <f>'Agronoma tabula'!O77</f>
        <v>0</v>
      </c>
      <c r="P67" s="47"/>
      <c r="Q67" s="69">
        <f t="shared" si="4"/>
        <v>0</v>
      </c>
      <c r="R67" s="69">
        <f t="shared" si="2"/>
        <v>0</v>
      </c>
      <c r="S67" s="70"/>
      <c r="T67" s="70"/>
      <c r="U67" s="69">
        <f t="shared" si="3"/>
        <v>0</v>
      </c>
      <c r="V67" s="46">
        <f>IF(OR('BTA darbinieks'!M67=Dati!$U$12,'BTA darbinieks'!I67=Dati!$U$17,'BTA darbinieks'!I67=Dati!$U$18),'BTA darbinieks'!H67*'BTA darbinieks'!Q67*'BTA darbinieks'!S67,IF(S67&gt;0,Q67*S67,'BTA darbinieks'!R67-U67))</f>
        <v>0</v>
      </c>
      <c r="W67" s="75">
        <f>'Agronoma tabula'!$R77</f>
        <v>0</v>
      </c>
    </row>
    <row r="68" spans="2:23" ht="28.5" customHeight="1" x14ac:dyDescent="0.2">
      <c r="B68" s="18">
        <f>'Agronoma tabula'!B78</f>
        <v>56</v>
      </c>
      <c r="C68" s="19">
        <f>'Agronoma tabula'!C78</f>
        <v>0</v>
      </c>
      <c r="D68" s="19">
        <f>'Agronoma tabula'!D78</f>
        <v>0</v>
      </c>
      <c r="E68" s="19">
        <f>'Agronoma tabula'!E78</f>
        <v>0</v>
      </c>
      <c r="F68" s="61">
        <f>'Agronoma tabula'!F78</f>
        <v>0</v>
      </c>
      <c r="G68" s="63">
        <f>'Agronoma tabula'!G78</f>
        <v>0</v>
      </c>
      <c r="H68" s="62">
        <f>'Agronoma tabula'!H78</f>
        <v>0</v>
      </c>
      <c r="I68" s="19">
        <f>'Agronoma tabula'!I78</f>
        <v>0</v>
      </c>
      <c r="J68" s="19">
        <f>'Agronoma tabula'!J78</f>
        <v>0</v>
      </c>
      <c r="K68" s="77">
        <f>'Agronoma tabula'!K78</f>
        <v>0</v>
      </c>
      <c r="L68" s="21">
        <f>'Agronoma tabula'!L78</f>
        <v>0</v>
      </c>
      <c r="M68" s="64">
        <f>'Agronoma tabula'!M78</f>
        <v>0</v>
      </c>
      <c r="N68" s="20">
        <f>'Agronoma tabula'!N78</f>
        <v>0</v>
      </c>
      <c r="O68" s="22">
        <f>'Agronoma tabula'!O78</f>
        <v>0</v>
      </c>
      <c r="P68" s="47"/>
      <c r="Q68" s="69">
        <f t="shared" si="4"/>
        <v>0</v>
      </c>
      <c r="R68" s="69">
        <f t="shared" si="2"/>
        <v>0</v>
      </c>
      <c r="S68" s="70"/>
      <c r="T68" s="70"/>
      <c r="U68" s="69">
        <f t="shared" si="3"/>
        <v>0</v>
      </c>
      <c r="V68" s="46">
        <f>IF(OR('BTA darbinieks'!M68=Dati!$U$12,'BTA darbinieks'!I68=Dati!$U$17,'BTA darbinieks'!I68=Dati!$U$18),'BTA darbinieks'!H68*'BTA darbinieks'!Q68*'BTA darbinieks'!S68,IF(S68&gt;0,Q68*S68,'BTA darbinieks'!R68-U68))</f>
        <v>0</v>
      </c>
      <c r="W68" s="75">
        <f>'Agronoma tabula'!$R78</f>
        <v>0</v>
      </c>
    </row>
    <row r="69" spans="2:23" ht="28.5" customHeight="1" x14ac:dyDescent="0.2">
      <c r="B69" s="18">
        <f>'Agronoma tabula'!B79</f>
        <v>57</v>
      </c>
      <c r="C69" s="19">
        <f>'Agronoma tabula'!C79</f>
        <v>0</v>
      </c>
      <c r="D69" s="19">
        <f>'Agronoma tabula'!D79</f>
        <v>0</v>
      </c>
      <c r="E69" s="19">
        <f>'Agronoma tabula'!E79</f>
        <v>0</v>
      </c>
      <c r="F69" s="61">
        <f>'Agronoma tabula'!F79</f>
        <v>0</v>
      </c>
      <c r="G69" s="63">
        <f>'Agronoma tabula'!G79</f>
        <v>0</v>
      </c>
      <c r="H69" s="62">
        <f>'Agronoma tabula'!H79</f>
        <v>0</v>
      </c>
      <c r="I69" s="19">
        <f>'Agronoma tabula'!I79</f>
        <v>0</v>
      </c>
      <c r="J69" s="19">
        <f>'Agronoma tabula'!J79</f>
        <v>0</v>
      </c>
      <c r="K69" s="77">
        <f>'Agronoma tabula'!K79</f>
        <v>0</v>
      </c>
      <c r="L69" s="21">
        <f>'Agronoma tabula'!L79</f>
        <v>0</v>
      </c>
      <c r="M69" s="64">
        <f>'Agronoma tabula'!M79</f>
        <v>0</v>
      </c>
      <c r="N69" s="20">
        <f>'Agronoma tabula'!N79</f>
        <v>0</v>
      </c>
      <c r="O69" s="22">
        <f>'Agronoma tabula'!O79</f>
        <v>0</v>
      </c>
      <c r="P69" s="47"/>
      <c r="Q69" s="69">
        <f t="shared" si="4"/>
        <v>0</v>
      </c>
      <c r="R69" s="69">
        <f t="shared" si="2"/>
        <v>0</v>
      </c>
      <c r="S69" s="70"/>
      <c r="T69" s="70"/>
      <c r="U69" s="69">
        <f t="shared" si="3"/>
        <v>0</v>
      </c>
      <c r="V69" s="46">
        <f>IF(OR('BTA darbinieks'!M69=Dati!$U$12,'BTA darbinieks'!I69=Dati!$U$17,'BTA darbinieks'!I69=Dati!$U$18),'BTA darbinieks'!H69*'BTA darbinieks'!Q69*'BTA darbinieks'!S69,IF(S69&gt;0,Q69*S69,'BTA darbinieks'!R69-U69))</f>
        <v>0</v>
      </c>
      <c r="W69" s="75">
        <f>'Agronoma tabula'!$R79</f>
        <v>0</v>
      </c>
    </row>
    <row r="70" spans="2:23" ht="28.5" customHeight="1" x14ac:dyDescent="0.2">
      <c r="B70" s="18">
        <f>'Agronoma tabula'!B80</f>
        <v>58</v>
      </c>
      <c r="C70" s="19">
        <f>'Agronoma tabula'!C80</f>
        <v>0</v>
      </c>
      <c r="D70" s="19">
        <f>'Agronoma tabula'!D80</f>
        <v>0</v>
      </c>
      <c r="E70" s="19">
        <f>'Agronoma tabula'!E80</f>
        <v>0</v>
      </c>
      <c r="F70" s="61">
        <f>'Agronoma tabula'!F80</f>
        <v>0</v>
      </c>
      <c r="G70" s="63">
        <f>'Agronoma tabula'!G80</f>
        <v>0</v>
      </c>
      <c r="H70" s="62">
        <f>'Agronoma tabula'!H80</f>
        <v>0</v>
      </c>
      <c r="I70" s="19">
        <f>'Agronoma tabula'!I80</f>
        <v>0</v>
      </c>
      <c r="J70" s="19">
        <f>'Agronoma tabula'!J80</f>
        <v>0</v>
      </c>
      <c r="K70" s="77">
        <f>'Agronoma tabula'!K80</f>
        <v>0</v>
      </c>
      <c r="L70" s="21">
        <f>'Agronoma tabula'!L80</f>
        <v>0</v>
      </c>
      <c r="M70" s="64">
        <f>'Agronoma tabula'!M80</f>
        <v>0</v>
      </c>
      <c r="N70" s="20">
        <f>'Agronoma tabula'!N80</f>
        <v>0</v>
      </c>
      <c r="O70" s="22">
        <f>'Agronoma tabula'!O80</f>
        <v>0</v>
      </c>
      <c r="P70" s="47"/>
      <c r="Q70" s="69">
        <f t="shared" si="4"/>
        <v>0</v>
      </c>
      <c r="R70" s="69">
        <f t="shared" si="2"/>
        <v>0</v>
      </c>
      <c r="S70" s="70"/>
      <c r="T70" s="70"/>
      <c r="U70" s="69">
        <f t="shared" si="3"/>
        <v>0</v>
      </c>
      <c r="V70" s="46">
        <f>IF(OR('BTA darbinieks'!M70=Dati!$U$12,'BTA darbinieks'!I70=Dati!$U$17,'BTA darbinieks'!I70=Dati!$U$18),'BTA darbinieks'!H70*'BTA darbinieks'!Q70*'BTA darbinieks'!S70,IF(S70&gt;0,Q70*S70,'BTA darbinieks'!R70-U70))</f>
        <v>0</v>
      </c>
      <c r="W70" s="75">
        <f>'Agronoma tabula'!$R80</f>
        <v>0</v>
      </c>
    </row>
    <row r="71" spans="2:23" ht="28.5" customHeight="1" x14ac:dyDescent="0.2">
      <c r="B71" s="18">
        <f>'Agronoma tabula'!B81</f>
        <v>59</v>
      </c>
      <c r="C71" s="19">
        <f>'Agronoma tabula'!C81</f>
        <v>0</v>
      </c>
      <c r="D71" s="19">
        <f>'Agronoma tabula'!D81</f>
        <v>0</v>
      </c>
      <c r="E71" s="19">
        <f>'Agronoma tabula'!E81</f>
        <v>0</v>
      </c>
      <c r="F71" s="61">
        <f>'Agronoma tabula'!F81</f>
        <v>0</v>
      </c>
      <c r="G71" s="63">
        <f>'Agronoma tabula'!G81</f>
        <v>0</v>
      </c>
      <c r="H71" s="62">
        <f>'Agronoma tabula'!H81</f>
        <v>0</v>
      </c>
      <c r="I71" s="19">
        <f>'Agronoma tabula'!I81</f>
        <v>0</v>
      </c>
      <c r="J71" s="19">
        <f>'Agronoma tabula'!J81</f>
        <v>0</v>
      </c>
      <c r="K71" s="77">
        <f>'Agronoma tabula'!K81</f>
        <v>0</v>
      </c>
      <c r="L71" s="21">
        <f>'Agronoma tabula'!L81</f>
        <v>0</v>
      </c>
      <c r="M71" s="64">
        <f>'Agronoma tabula'!M81</f>
        <v>0</v>
      </c>
      <c r="N71" s="20">
        <f>'Agronoma tabula'!N81</f>
        <v>0</v>
      </c>
      <c r="O71" s="22">
        <f>'Agronoma tabula'!O81</f>
        <v>0</v>
      </c>
      <c r="P71" s="47"/>
      <c r="Q71" s="69">
        <f t="shared" si="4"/>
        <v>0</v>
      </c>
      <c r="R71" s="69">
        <f t="shared" si="2"/>
        <v>0</v>
      </c>
      <c r="S71" s="70"/>
      <c r="T71" s="70"/>
      <c r="U71" s="69">
        <f t="shared" si="3"/>
        <v>0</v>
      </c>
      <c r="V71" s="46">
        <f>IF(OR('BTA darbinieks'!M71=Dati!$U$12,'BTA darbinieks'!I71=Dati!$U$17,'BTA darbinieks'!I71=Dati!$U$18),'BTA darbinieks'!H71*'BTA darbinieks'!Q71*'BTA darbinieks'!S71,IF(S71&gt;0,Q71*S71,'BTA darbinieks'!R71-U71))</f>
        <v>0</v>
      </c>
      <c r="W71" s="75">
        <f>'Agronoma tabula'!$R81</f>
        <v>0</v>
      </c>
    </row>
    <row r="72" spans="2:23" ht="28.5" customHeight="1" x14ac:dyDescent="0.2">
      <c r="B72" s="18">
        <f>'Agronoma tabula'!B82</f>
        <v>60</v>
      </c>
      <c r="C72" s="19">
        <f>'Agronoma tabula'!C82</f>
        <v>0</v>
      </c>
      <c r="D72" s="19">
        <f>'Agronoma tabula'!D82</f>
        <v>0</v>
      </c>
      <c r="E72" s="19">
        <f>'Agronoma tabula'!E82</f>
        <v>0</v>
      </c>
      <c r="F72" s="61">
        <f>'Agronoma tabula'!F82</f>
        <v>0</v>
      </c>
      <c r="G72" s="63">
        <f>'Agronoma tabula'!G82</f>
        <v>0</v>
      </c>
      <c r="H72" s="62">
        <f>'Agronoma tabula'!H82</f>
        <v>0</v>
      </c>
      <c r="I72" s="19">
        <f>'Agronoma tabula'!I82</f>
        <v>0</v>
      </c>
      <c r="J72" s="19">
        <f>'Agronoma tabula'!J82</f>
        <v>0</v>
      </c>
      <c r="K72" s="77">
        <f>'Agronoma tabula'!K82</f>
        <v>0</v>
      </c>
      <c r="L72" s="21">
        <f>'Agronoma tabula'!L82</f>
        <v>0</v>
      </c>
      <c r="M72" s="64">
        <f>'Agronoma tabula'!M82</f>
        <v>0</v>
      </c>
      <c r="N72" s="20">
        <f>'Agronoma tabula'!N82</f>
        <v>0</v>
      </c>
      <c r="O72" s="22">
        <f>'Agronoma tabula'!O82</f>
        <v>0</v>
      </c>
      <c r="P72" s="47"/>
      <c r="Q72" s="69">
        <f t="shared" si="4"/>
        <v>0</v>
      </c>
      <c r="R72" s="69">
        <f t="shared" si="2"/>
        <v>0</v>
      </c>
      <c r="S72" s="70"/>
      <c r="T72" s="70"/>
      <c r="U72" s="69">
        <f t="shared" si="3"/>
        <v>0</v>
      </c>
      <c r="V72" s="46">
        <f>IF(OR('BTA darbinieks'!M72=Dati!$U$12,'BTA darbinieks'!I72=Dati!$U$17,'BTA darbinieks'!I72=Dati!$U$18),'BTA darbinieks'!H72*'BTA darbinieks'!Q72*'BTA darbinieks'!S72,IF(S72&gt;0,Q72*S72,'BTA darbinieks'!R72-U72))</f>
        <v>0</v>
      </c>
      <c r="W72" s="75">
        <f>'Agronoma tabula'!$R82</f>
        <v>0</v>
      </c>
    </row>
    <row r="73" spans="2:23" ht="28.5" customHeight="1" x14ac:dyDescent="0.2">
      <c r="B73" s="18">
        <f>'Agronoma tabula'!B83</f>
        <v>61</v>
      </c>
      <c r="C73" s="19">
        <f>'Agronoma tabula'!C83</f>
        <v>0</v>
      </c>
      <c r="D73" s="19">
        <f>'Agronoma tabula'!D83</f>
        <v>0</v>
      </c>
      <c r="E73" s="19">
        <f>'Agronoma tabula'!E83</f>
        <v>0</v>
      </c>
      <c r="F73" s="61">
        <f>'Agronoma tabula'!F83</f>
        <v>0</v>
      </c>
      <c r="G73" s="63">
        <f>'Agronoma tabula'!G83</f>
        <v>0</v>
      </c>
      <c r="H73" s="62">
        <f>'Agronoma tabula'!H83</f>
        <v>0</v>
      </c>
      <c r="I73" s="19">
        <f>'Agronoma tabula'!I83</f>
        <v>0</v>
      </c>
      <c r="J73" s="19">
        <f>'Agronoma tabula'!J83</f>
        <v>0</v>
      </c>
      <c r="K73" s="77">
        <f>'Agronoma tabula'!K83</f>
        <v>0</v>
      </c>
      <c r="L73" s="21">
        <f>'Agronoma tabula'!L83</f>
        <v>0</v>
      </c>
      <c r="M73" s="64">
        <f>'Agronoma tabula'!M83</f>
        <v>0</v>
      </c>
      <c r="N73" s="20">
        <f>'Agronoma tabula'!N83</f>
        <v>0</v>
      </c>
      <c r="O73" s="22">
        <f>'Agronoma tabula'!O83</f>
        <v>0</v>
      </c>
      <c r="P73" s="47"/>
      <c r="Q73" s="69">
        <f t="shared" si="4"/>
        <v>0</v>
      </c>
      <c r="R73" s="69">
        <f t="shared" si="2"/>
        <v>0</v>
      </c>
      <c r="S73" s="70"/>
      <c r="T73" s="70"/>
      <c r="U73" s="69">
        <f t="shared" si="3"/>
        <v>0</v>
      </c>
      <c r="V73" s="46">
        <f>IF(OR('BTA darbinieks'!M73=Dati!$U$12,'BTA darbinieks'!I73=Dati!$U$17,'BTA darbinieks'!I73=Dati!$U$18),'BTA darbinieks'!H73*'BTA darbinieks'!Q73*'BTA darbinieks'!S73,IF(S73&gt;0,Q73*S73,'BTA darbinieks'!R73-U73))</f>
        <v>0</v>
      </c>
      <c r="W73" s="75">
        <f>'Agronoma tabula'!$R83</f>
        <v>0</v>
      </c>
    </row>
    <row r="74" spans="2:23" ht="28.5" customHeight="1" x14ac:dyDescent="0.2">
      <c r="B74" s="18">
        <f>'Agronoma tabula'!B84</f>
        <v>62</v>
      </c>
      <c r="C74" s="19">
        <f>'Agronoma tabula'!C84</f>
        <v>0</v>
      </c>
      <c r="D74" s="19">
        <f>'Agronoma tabula'!D84</f>
        <v>0</v>
      </c>
      <c r="E74" s="19">
        <f>'Agronoma tabula'!E84</f>
        <v>0</v>
      </c>
      <c r="F74" s="61">
        <f>'Agronoma tabula'!F84</f>
        <v>0</v>
      </c>
      <c r="G74" s="63">
        <f>'Agronoma tabula'!G84</f>
        <v>0</v>
      </c>
      <c r="H74" s="62">
        <f>'Agronoma tabula'!H84</f>
        <v>0</v>
      </c>
      <c r="I74" s="19">
        <f>'Agronoma tabula'!I84</f>
        <v>0</v>
      </c>
      <c r="J74" s="19">
        <f>'Agronoma tabula'!J84</f>
        <v>0</v>
      </c>
      <c r="K74" s="77">
        <f>'Agronoma tabula'!K84</f>
        <v>0</v>
      </c>
      <c r="L74" s="21">
        <f>'Agronoma tabula'!L84</f>
        <v>0</v>
      </c>
      <c r="M74" s="64">
        <f>'Agronoma tabula'!M84</f>
        <v>0</v>
      </c>
      <c r="N74" s="20">
        <f>'Agronoma tabula'!N84</f>
        <v>0</v>
      </c>
      <c r="O74" s="22">
        <f>'Agronoma tabula'!O84</f>
        <v>0</v>
      </c>
      <c r="P74" s="47"/>
      <c r="Q74" s="69">
        <f t="shared" si="4"/>
        <v>0</v>
      </c>
      <c r="R74" s="69">
        <f t="shared" si="2"/>
        <v>0</v>
      </c>
      <c r="S74" s="70"/>
      <c r="T74" s="70"/>
      <c r="U74" s="69">
        <f t="shared" si="3"/>
        <v>0</v>
      </c>
      <c r="V74" s="46">
        <f>IF(OR('BTA darbinieks'!M74=Dati!$U$12,'BTA darbinieks'!I74=Dati!$U$17,'BTA darbinieks'!I74=Dati!$U$18),'BTA darbinieks'!H74*'BTA darbinieks'!Q74*'BTA darbinieks'!S74,IF(S74&gt;0,Q74*S74,'BTA darbinieks'!R74-U74))</f>
        <v>0</v>
      </c>
      <c r="W74" s="75">
        <f>'Agronoma tabula'!$R84</f>
        <v>0</v>
      </c>
    </row>
    <row r="75" spans="2:23" ht="28.5" customHeight="1" x14ac:dyDescent="0.2">
      <c r="B75" s="18">
        <f>'Agronoma tabula'!B85</f>
        <v>63</v>
      </c>
      <c r="C75" s="19">
        <f>'Agronoma tabula'!C85</f>
        <v>0</v>
      </c>
      <c r="D75" s="19">
        <f>'Agronoma tabula'!D85</f>
        <v>0</v>
      </c>
      <c r="E75" s="19">
        <f>'Agronoma tabula'!E85</f>
        <v>0</v>
      </c>
      <c r="F75" s="61">
        <f>'Agronoma tabula'!F85</f>
        <v>0</v>
      </c>
      <c r="G75" s="63">
        <f>'Agronoma tabula'!G85</f>
        <v>0</v>
      </c>
      <c r="H75" s="62">
        <f>'Agronoma tabula'!H85</f>
        <v>0</v>
      </c>
      <c r="I75" s="19">
        <f>'Agronoma tabula'!I85</f>
        <v>0</v>
      </c>
      <c r="J75" s="19">
        <f>'Agronoma tabula'!J85</f>
        <v>0</v>
      </c>
      <c r="K75" s="77">
        <f>'Agronoma tabula'!K85</f>
        <v>0</v>
      </c>
      <c r="L75" s="21">
        <f>'Agronoma tabula'!L85</f>
        <v>0</v>
      </c>
      <c r="M75" s="64">
        <f>'Agronoma tabula'!M85</f>
        <v>0</v>
      </c>
      <c r="N75" s="20">
        <f>'Agronoma tabula'!N85</f>
        <v>0</v>
      </c>
      <c r="O75" s="22">
        <f>'Agronoma tabula'!O85</f>
        <v>0</v>
      </c>
      <c r="P75" s="47"/>
      <c r="Q75" s="69">
        <f t="shared" si="4"/>
        <v>0</v>
      </c>
      <c r="R75" s="69">
        <f t="shared" si="2"/>
        <v>0</v>
      </c>
      <c r="S75" s="70"/>
      <c r="T75" s="70"/>
      <c r="U75" s="69">
        <f t="shared" si="3"/>
        <v>0</v>
      </c>
      <c r="V75" s="46">
        <f>IF(OR('BTA darbinieks'!M75=Dati!$U$12,'BTA darbinieks'!I75=Dati!$U$17,'BTA darbinieks'!I75=Dati!$U$18),'BTA darbinieks'!H75*'BTA darbinieks'!Q75*'BTA darbinieks'!S75,IF(S75&gt;0,Q75*S75,'BTA darbinieks'!R75-U75))</f>
        <v>0</v>
      </c>
      <c r="W75" s="75">
        <f>'Agronoma tabula'!$R85</f>
        <v>0</v>
      </c>
    </row>
    <row r="76" spans="2:23" ht="28.5" customHeight="1" x14ac:dyDescent="0.2">
      <c r="B76" s="18">
        <f>'Agronoma tabula'!B86</f>
        <v>64</v>
      </c>
      <c r="C76" s="19">
        <f>'Agronoma tabula'!C86</f>
        <v>0</v>
      </c>
      <c r="D76" s="19">
        <f>'Agronoma tabula'!D86</f>
        <v>0</v>
      </c>
      <c r="E76" s="19">
        <f>'Agronoma tabula'!E86</f>
        <v>0</v>
      </c>
      <c r="F76" s="61">
        <f>'Agronoma tabula'!F86</f>
        <v>0</v>
      </c>
      <c r="G76" s="63">
        <f>'Agronoma tabula'!G86</f>
        <v>0</v>
      </c>
      <c r="H76" s="62">
        <f>'Agronoma tabula'!H86</f>
        <v>0</v>
      </c>
      <c r="I76" s="19">
        <f>'Agronoma tabula'!I86</f>
        <v>0</v>
      </c>
      <c r="J76" s="19">
        <f>'Agronoma tabula'!J86</f>
        <v>0</v>
      </c>
      <c r="K76" s="77">
        <f>'Agronoma tabula'!K86</f>
        <v>0</v>
      </c>
      <c r="L76" s="21">
        <f>'Agronoma tabula'!L86</f>
        <v>0</v>
      </c>
      <c r="M76" s="64">
        <f>'Agronoma tabula'!M86</f>
        <v>0</v>
      </c>
      <c r="N76" s="20">
        <f>'Agronoma tabula'!N86</f>
        <v>0</v>
      </c>
      <c r="O76" s="22">
        <f>'Agronoma tabula'!O86</f>
        <v>0</v>
      </c>
      <c r="P76" s="47"/>
      <c r="Q76" s="69">
        <f t="shared" si="4"/>
        <v>0</v>
      </c>
      <c r="R76" s="69">
        <f t="shared" si="2"/>
        <v>0</v>
      </c>
      <c r="S76" s="70"/>
      <c r="T76" s="70"/>
      <c r="U76" s="69">
        <f t="shared" si="3"/>
        <v>0</v>
      </c>
      <c r="V76" s="46">
        <f>IF(OR('BTA darbinieks'!M76=Dati!$U$12,'BTA darbinieks'!I76=Dati!$U$17,'BTA darbinieks'!I76=Dati!$U$18),'BTA darbinieks'!H76*'BTA darbinieks'!Q76*'BTA darbinieks'!S76,IF(S76&gt;0,Q76*S76,'BTA darbinieks'!R76-U76))</f>
        <v>0</v>
      </c>
      <c r="W76" s="75">
        <f>'Agronoma tabula'!$R86</f>
        <v>0</v>
      </c>
    </row>
    <row r="77" spans="2:23" ht="28.5" customHeight="1" x14ac:dyDescent="0.2">
      <c r="B77" s="18">
        <f>'Agronoma tabula'!B87</f>
        <v>65</v>
      </c>
      <c r="C77" s="19">
        <f>'Agronoma tabula'!C87</f>
        <v>0</v>
      </c>
      <c r="D77" s="19">
        <f>'Agronoma tabula'!D87</f>
        <v>0</v>
      </c>
      <c r="E77" s="19">
        <f>'Agronoma tabula'!E87</f>
        <v>0</v>
      </c>
      <c r="F77" s="61">
        <f>'Agronoma tabula'!F87</f>
        <v>0</v>
      </c>
      <c r="G77" s="63">
        <f>'Agronoma tabula'!G87</f>
        <v>0</v>
      </c>
      <c r="H77" s="62">
        <f>'Agronoma tabula'!H87</f>
        <v>0</v>
      </c>
      <c r="I77" s="19">
        <f>'Agronoma tabula'!I87</f>
        <v>0</v>
      </c>
      <c r="J77" s="19">
        <f>'Agronoma tabula'!J87</f>
        <v>0</v>
      </c>
      <c r="K77" s="77">
        <f>'Agronoma tabula'!K87</f>
        <v>0</v>
      </c>
      <c r="L77" s="21">
        <f>'Agronoma tabula'!L87</f>
        <v>0</v>
      </c>
      <c r="M77" s="64">
        <f>'Agronoma tabula'!M87</f>
        <v>0</v>
      </c>
      <c r="N77" s="20">
        <f>'Agronoma tabula'!N87</f>
        <v>0</v>
      </c>
      <c r="O77" s="22">
        <f>'Agronoma tabula'!O87</f>
        <v>0</v>
      </c>
      <c r="P77" s="47"/>
      <c r="Q77" s="69">
        <f t="shared" ref="Q77:Q108" si="5">P77*F77</f>
        <v>0</v>
      </c>
      <c r="R77" s="69">
        <f t="shared" si="2"/>
        <v>0</v>
      </c>
      <c r="S77" s="70"/>
      <c r="T77" s="70"/>
      <c r="U77" s="69">
        <f t="shared" si="3"/>
        <v>0</v>
      </c>
      <c r="V77" s="46">
        <f>IF(OR('BTA darbinieks'!M77=Dati!$U$12,'BTA darbinieks'!I77=Dati!$U$17,'BTA darbinieks'!I77=Dati!$U$18),'BTA darbinieks'!H77*'BTA darbinieks'!Q77*'BTA darbinieks'!S77,IF(S77&gt;0,Q77*S77,'BTA darbinieks'!R77-U77))</f>
        <v>0</v>
      </c>
      <c r="W77" s="75">
        <f>'Agronoma tabula'!$R87</f>
        <v>0</v>
      </c>
    </row>
    <row r="78" spans="2:23" ht="28.5" customHeight="1" x14ac:dyDescent="0.2">
      <c r="B78" s="18">
        <f>'Agronoma tabula'!B88</f>
        <v>66</v>
      </c>
      <c r="C78" s="19">
        <f>'Agronoma tabula'!C88</f>
        <v>0</v>
      </c>
      <c r="D78" s="19">
        <f>'Agronoma tabula'!D88</f>
        <v>0</v>
      </c>
      <c r="E78" s="19">
        <f>'Agronoma tabula'!E88</f>
        <v>0</v>
      </c>
      <c r="F78" s="61">
        <f>'Agronoma tabula'!F88</f>
        <v>0</v>
      </c>
      <c r="G78" s="63">
        <f>'Agronoma tabula'!G88</f>
        <v>0</v>
      </c>
      <c r="H78" s="62">
        <f>'Agronoma tabula'!H88</f>
        <v>0</v>
      </c>
      <c r="I78" s="19">
        <f>'Agronoma tabula'!I88</f>
        <v>0</v>
      </c>
      <c r="J78" s="19">
        <f>'Agronoma tabula'!J88</f>
        <v>0</v>
      </c>
      <c r="K78" s="77">
        <f>'Agronoma tabula'!K88</f>
        <v>0</v>
      </c>
      <c r="L78" s="21">
        <f>'Agronoma tabula'!L88</f>
        <v>0</v>
      </c>
      <c r="M78" s="64">
        <f>'Agronoma tabula'!M88</f>
        <v>0</v>
      </c>
      <c r="N78" s="20">
        <f>'Agronoma tabula'!N88</f>
        <v>0</v>
      </c>
      <c r="O78" s="22">
        <f>'Agronoma tabula'!O88</f>
        <v>0</v>
      </c>
      <c r="P78" s="47"/>
      <c r="Q78" s="69">
        <f t="shared" si="5"/>
        <v>0</v>
      </c>
      <c r="R78" s="69">
        <f t="shared" si="2"/>
        <v>0</v>
      </c>
      <c r="S78" s="70"/>
      <c r="T78" s="70"/>
      <c r="U78" s="69">
        <f t="shared" si="3"/>
        <v>0</v>
      </c>
      <c r="V78" s="46">
        <f>IF(OR('BTA darbinieks'!M78=Dati!$U$12,'BTA darbinieks'!I78=Dati!$U$17,'BTA darbinieks'!I78=Dati!$U$18),'BTA darbinieks'!H78*'BTA darbinieks'!Q78*'BTA darbinieks'!S78,IF(S78&gt;0,Q78*S78,'BTA darbinieks'!R78-U78))</f>
        <v>0</v>
      </c>
      <c r="W78" s="75">
        <f>'Agronoma tabula'!$R88</f>
        <v>0</v>
      </c>
    </row>
    <row r="79" spans="2:23" ht="28.5" customHeight="1" x14ac:dyDescent="0.2">
      <c r="B79" s="18">
        <f>'Agronoma tabula'!B89</f>
        <v>67</v>
      </c>
      <c r="C79" s="19">
        <f>'Agronoma tabula'!C89</f>
        <v>0</v>
      </c>
      <c r="D79" s="19">
        <f>'Agronoma tabula'!D89</f>
        <v>0</v>
      </c>
      <c r="E79" s="19">
        <f>'Agronoma tabula'!E89</f>
        <v>0</v>
      </c>
      <c r="F79" s="61">
        <f>'Agronoma tabula'!F89</f>
        <v>0</v>
      </c>
      <c r="G79" s="63">
        <f>'Agronoma tabula'!G89</f>
        <v>0</v>
      </c>
      <c r="H79" s="62">
        <f>'Agronoma tabula'!H89</f>
        <v>0</v>
      </c>
      <c r="I79" s="19">
        <f>'Agronoma tabula'!I89</f>
        <v>0</v>
      </c>
      <c r="J79" s="19">
        <f>'Agronoma tabula'!J89</f>
        <v>0</v>
      </c>
      <c r="K79" s="77">
        <f>'Agronoma tabula'!K89</f>
        <v>0</v>
      </c>
      <c r="L79" s="21">
        <f>'Agronoma tabula'!L89</f>
        <v>0</v>
      </c>
      <c r="M79" s="64">
        <f>'Agronoma tabula'!M89</f>
        <v>0</v>
      </c>
      <c r="N79" s="20">
        <f>'Agronoma tabula'!N89</f>
        <v>0</v>
      </c>
      <c r="O79" s="22">
        <f>'Agronoma tabula'!O89</f>
        <v>0</v>
      </c>
      <c r="P79" s="47"/>
      <c r="Q79" s="69">
        <f t="shared" si="5"/>
        <v>0</v>
      </c>
      <c r="R79" s="69">
        <f t="shared" ref="R79:R112" si="6">IF(O79="Nav piemērojams",F79*H79*P79,F79*H79*P79*O79)</f>
        <v>0</v>
      </c>
      <c r="S79" s="70"/>
      <c r="T79" s="70"/>
      <c r="U79" s="69">
        <f t="shared" si="3"/>
        <v>0</v>
      </c>
      <c r="V79" s="46">
        <f>IF(OR('BTA darbinieks'!M79=Dati!$U$12,'BTA darbinieks'!I79=Dati!$U$17,'BTA darbinieks'!I79=Dati!$U$18),'BTA darbinieks'!H79*'BTA darbinieks'!Q79*'BTA darbinieks'!S79,IF(S79&gt;0,Q79*S79,'BTA darbinieks'!R79-U79))</f>
        <v>0</v>
      </c>
      <c r="W79" s="75">
        <f>'Agronoma tabula'!$R89</f>
        <v>0</v>
      </c>
    </row>
    <row r="80" spans="2:23" ht="28.5" customHeight="1" x14ac:dyDescent="0.2">
      <c r="B80" s="18">
        <f>'Agronoma tabula'!B90</f>
        <v>68</v>
      </c>
      <c r="C80" s="19">
        <f>'Agronoma tabula'!C90</f>
        <v>0</v>
      </c>
      <c r="D80" s="19">
        <f>'Agronoma tabula'!D90</f>
        <v>0</v>
      </c>
      <c r="E80" s="19">
        <f>'Agronoma tabula'!E90</f>
        <v>0</v>
      </c>
      <c r="F80" s="61">
        <f>'Agronoma tabula'!F90</f>
        <v>0</v>
      </c>
      <c r="G80" s="63">
        <f>'Agronoma tabula'!G90</f>
        <v>0</v>
      </c>
      <c r="H80" s="62">
        <f>'Agronoma tabula'!H90</f>
        <v>0</v>
      </c>
      <c r="I80" s="19">
        <f>'Agronoma tabula'!I90</f>
        <v>0</v>
      </c>
      <c r="J80" s="19">
        <f>'Agronoma tabula'!J90</f>
        <v>0</v>
      </c>
      <c r="K80" s="77">
        <f>'Agronoma tabula'!K90</f>
        <v>0</v>
      </c>
      <c r="L80" s="21">
        <f>'Agronoma tabula'!L90</f>
        <v>0</v>
      </c>
      <c r="M80" s="64">
        <f>'Agronoma tabula'!M90</f>
        <v>0</v>
      </c>
      <c r="N80" s="20">
        <f>'Agronoma tabula'!N90</f>
        <v>0</v>
      </c>
      <c r="O80" s="22">
        <f>'Agronoma tabula'!O90</f>
        <v>0</v>
      </c>
      <c r="P80" s="47"/>
      <c r="Q80" s="69">
        <f t="shared" si="5"/>
        <v>0</v>
      </c>
      <c r="R80" s="69">
        <f t="shared" si="6"/>
        <v>0</v>
      </c>
      <c r="S80" s="70"/>
      <c r="T80" s="70"/>
      <c r="U80" s="69">
        <f t="shared" si="3"/>
        <v>0</v>
      </c>
      <c r="V80" s="46">
        <f>IF(OR('BTA darbinieks'!M80=Dati!$U$12,'BTA darbinieks'!I80=Dati!$U$17,'BTA darbinieks'!I80=Dati!$U$18),'BTA darbinieks'!H80*'BTA darbinieks'!Q80*'BTA darbinieks'!S80,IF(S80&gt;0,Q80*S80,'BTA darbinieks'!R80-U80))</f>
        <v>0</v>
      </c>
      <c r="W80" s="75">
        <f>'Agronoma tabula'!$R90</f>
        <v>0</v>
      </c>
    </row>
    <row r="81" spans="2:23" ht="28.5" customHeight="1" x14ac:dyDescent="0.2">
      <c r="B81" s="18">
        <f>'Agronoma tabula'!B91</f>
        <v>69</v>
      </c>
      <c r="C81" s="19">
        <f>'Agronoma tabula'!C91</f>
        <v>0</v>
      </c>
      <c r="D81" s="19">
        <f>'Agronoma tabula'!D91</f>
        <v>0</v>
      </c>
      <c r="E81" s="19">
        <f>'Agronoma tabula'!E91</f>
        <v>0</v>
      </c>
      <c r="F81" s="61">
        <f>'Agronoma tabula'!F91</f>
        <v>0</v>
      </c>
      <c r="G81" s="63">
        <f>'Agronoma tabula'!G91</f>
        <v>0</v>
      </c>
      <c r="H81" s="62">
        <f>'Agronoma tabula'!H91</f>
        <v>0</v>
      </c>
      <c r="I81" s="19">
        <f>'Agronoma tabula'!I91</f>
        <v>0</v>
      </c>
      <c r="J81" s="19">
        <f>'Agronoma tabula'!J91</f>
        <v>0</v>
      </c>
      <c r="K81" s="77">
        <f>'Agronoma tabula'!K91</f>
        <v>0</v>
      </c>
      <c r="L81" s="21">
        <f>'Agronoma tabula'!L91</f>
        <v>0</v>
      </c>
      <c r="M81" s="64">
        <f>'Agronoma tabula'!M91</f>
        <v>0</v>
      </c>
      <c r="N81" s="20">
        <f>'Agronoma tabula'!N91</f>
        <v>0</v>
      </c>
      <c r="O81" s="22">
        <f>'Agronoma tabula'!O91</f>
        <v>0</v>
      </c>
      <c r="P81" s="47"/>
      <c r="Q81" s="69">
        <f t="shared" si="5"/>
        <v>0</v>
      </c>
      <c r="R81" s="69">
        <f t="shared" si="6"/>
        <v>0</v>
      </c>
      <c r="S81" s="70"/>
      <c r="T81" s="70"/>
      <c r="U81" s="69">
        <f t="shared" si="3"/>
        <v>0</v>
      </c>
      <c r="V81" s="46">
        <f>IF(OR('BTA darbinieks'!M81=Dati!$U$12,'BTA darbinieks'!I81=Dati!$U$17,'BTA darbinieks'!I81=Dati!$U$18),'BTA darbinieks'!H81*'BTA darbinieks'!Q81*'BTA darbinieks'!S81,IF(S81&gt;0,Q81*S81,'BTA darbinieks'!R81-U81))</f>
        <v>0</v>
      </c>
      <c r="W81" s="75">
        <f>'Agronoma tabula'!$R91</f>
        <v>0</v>
      </c>
    </row>
    <row r="82" spans="2:23" ht="28.5" customHeight="1" x14ac:dyDescent="0.2">
      <c r="B82" s="18">
        <f>'Agronoma tabula'!B92</f>
        <v>70</v>
      </c>
      <c r="C82" s="19">
        <f>'Agronoma tabula'!C92</f>
        <v>0</v>
      </c>
      <c r="D82" s="19">
        <f>'Agronoma tabula'!D92</f>
        <v>0</v>
      </c>
      <c r="E82" s="19">
        <f>'Agronoma tabula'!E92</f>
        <v>0</v>
      </c>
      <c r="F82" s="61">
        <f>'Agronoma tabula'!F92</f>
        <v>0</v>
      </c>
      <c r="G82" s="63">
        <f>'Agronoma tabula'!G92</f>
        <v>0</v>
      </c>
      <c r="H82" s="62">
        <f>'Agronoma tabula'!H92</f>
        <v>0</v>
      </c>
      <c r="I82" s="19">
        <f>'Agronoma tabula'!I92</f>
        <v>0</v>
      </c>
      <c r="J82" s="19">
        <f>'Agronoma tabula'!J92</f>
        <v>0</v>
      </c>
      <c r="K82" s="77">
        <f>'Agronoma tabula'!K92</f>
        <v>0</v>
      </c>
      <c r="L82" s="21">
        <f>'Agronoma tabula'!L92</f>
        <v>0</v>
      </c>
      <c r="M82" s="64">
        <f>'Agronoma tabula'!M92</f>
        <v>0</v>
      </c>
      <c r="N82" s="20">
        <f>'Agronoma tabula'!N92</f>
        <v>0</v>
      </c>
      <c r="O82" s="22">
        <f>'Agronoma tabula'!O92</f>
        <v>0</v>
      </c>
      <c r="P82" s="47"/>
      <c r="Q82" s="69">
        <f t="shared" si="5"/>
        <v>0</v>
      </c>
      <c r="R82" s="69">
        <f t="shared" si="6"/>
        <v>0</v>
      </c>
      <c r="S82" s="70"/>
      <c r="T82" s="70"/>
      <c r="U82" s="69">
        <f t="shared" si="3"/>
        <v>0</v>
      </c>
      <c r="V82" s="46">
        <f>IF(OR('BTA darbinieks'!M82=Dati!$U$12,'BTA darbinieks'!I82=Dati!$U$17,'BTA darbinieks'!I82=Dati!$U$18),'BTA darbinieks'!H82*'BTA darbinieks'!Q82*'BTA darbinieks'!S82,IF(S82&gt;0,Q82*S82,'BTA darbinieks'!R82-U82))</f>
        <v>0</v>
      </c>
      <c r="W82" s="75">
        <f>'Agronoma tabula'!$R92</f>
        <v>0</v>
      </c>
    </row>
    <row r="83" spans="2:23" ht="28.5" customHeight="1" x14ac:dyDescent="0.2">
      <c r="B83" s="18">
        <f>'Agronoma tabula'!B93</f>
        <v>71</v>
      </c>
      <c r="C83" s="19">
        <f>'Agronoma tabula'!C93</f>
        <v>0</v>
      </c>
      <c r="D83" s="19">
        <f>'Agronoma tabula'!D93</f>
        <v>0</v>
      </c>
      <c r="E83" s="19">
        <f>'Agronoma tabula'!E93</f>
        <v>0</v>
      </c>
      <c r="F83" s="61">
        <f>'Agronoma tabula'!F93</f>
        <v>0</v>
      </c>
      <c r="G83" s="63">
        <f>'Agronoma tabula'!G93</f>
        <v>0</v>
      </c>
      <c r="H83" s="62">
        <f>'Agronoma tabula'!H93</f>
        <v>0</v>
      </c>
      <c r="I83" s="19">
        <f>'Agronoma tabula'!I93</f>
        <v>0</v>
      </c>
      <c r="J83" s="19">
        <f>'Agronoma tabula'!J93</f>
        <v>0</v>
      </c>
      <c r="K83" s="77">
        <f>'Agronoma tabula'!K93</f>
        <v>0</v>
      </c>
      <c r="L83" s="21">
        <f>'Agronoma tabula'!L93</f>
        <v>0</v>
      </c>
      <c r="M83" s="64">
        <f>'Agronoma tabula'!M93</f>
        <v>0</v>
      </c>
      <c r="N83" s="20">
        <f>'Agronoma tabula'!N93</f>
        <v>0</v>
      </c>
      <c r="O83" s="22">
        <f>'Agronoma tabula'!O93</f>
        <v>0</v>
      </c>
      <c r="P83" s="47"/>
      <c r="Q83" s="69">
        <f t="shared" si="5"/>
        <v>0</v>
      </c>
      <c r="R83" s="69">
        <f t="shared" si="6"/>
        <v>0</v>
      </c>
      <c r="S83" s="70"/>
      <c r="T83" s="70"/>
      <c r="U83" s="69">
        <f t="shared" si="3"/>
        <v>0</v>
      </c>
      <c r="V83" s="46">
        <f>IF(OR('BTA darbinieks'!M83=Dati!$U$12,'BTA darbinieks'!I83=Dati!$U$17,'BTA darbinieks'!I83=Dati!$U$18),'BTA darbinieks'!H83*'BTA darbinieks'!Q83*'BTA darbinieks'!S83,IF(S83&gt;0,Q83*S83,'BTA darbinieks'!R83-U83))</f>
        <v>0</v>
      </c>
      <c r="W83" s="75">
        <f>'Agronoma tabula'!$R93</f>
        <v>0</v>
      </c>
    </row>
    <row r="84" spans="2:23" ht="28.5" customHeight="1" x14ac:dyDescent="0.2">
      <c r="B84" s="18">
        <f>'Agronoma tabula'!B94</f>
        <v>72</v>
      </c>
      <c r="C84" s="19">
        <f>'Agronoma tabula'!C94</f>
        <v>0</v>
      </c>
      <c r="D84" s="19">
        <f>'Agronoma tabula'!D94</f>
        <v>0</v>
      </c>
      <c r="E84" s="19">
        <f>'Agronoma tabula'!E94</f>
        <v>0</v>
      </c>
      <c r="F84" s="61">
        <f>'Agronoma tabula'!F94</f>
        <v>0</v>
      </c>
      <c r="G84" s="63">
        <f>'Agronoma tabula'!G94</f>
        <v>0</v>
      </c>
      <c r="H84" s="62">
        <f>'Agronoma tabula'!H94</f>
        <v>0</v>
      </c>
      <c r="I84" s="19">
        <f>'Agronoma tabula'!I94</f>
        <v>0</v>
      </c>
      <c r="J84" s="19">
        <f>'Agronoma tabula'!J94</f>
        <v>0</v>
      </c>
      <c r="K84" s="77">
        <f>'Agronoma tabula'!K94</f>
        <v>0</v>
      </c>
      <c r="L84" s="21">
        <f>'Agronoma tabula'!L94</f>
        <v>0</v>
      </c>
      <c r="M84" s="64">
        <f>'Agronoma tabula'!M94</f>
        <v>0</v>
      </c>
      <c r="N84" s="20">
        <f>'Agronoma tabula'!N94</f>
        <v>0</v>
      </c>
      <c r="O84" s="22">
        <f>'Agronoma tabula'!O94</f>
        <v>0</v>
      </c>
      <c r="P84" s="47"/>
      <c r="Q84" s="69">
        <f t="shared" si="5"/>
        <v>0</v>
      </c>
      <c r="R84" s="69">
        <f t="shared" si="6"/>
        <v>0</v>
      </c>
      <c r="S84" s="70"/>
      <c r="T84" s="70"/>
      <c r="U84" s="69">
        <f t="shared" si="3"/>
        <v>0</v>
      </c>
      <c r="V84" s="46">
        <f>IF(OR('BTA darbinieks'!M84=Dati!$U$12,'BTA darbinieks'!I84=Dati!$U$17,'BTA darbinieks'!I84=Dati!$U$18),'BTA darbinieks'!H84*'BTA darbinieks'!Q84*'BTA darbinieks'!S84,IF(S84&gt;0,Q84*S84,'BTA darbinieks'!R84-U84))</f>
        <v>0</v>
      </c>
      <c r="W84" s="75">
        <f>'Agronoma tabula'!$R94</f>
        <v>0</v>
      </c>
    </row>
    <row r="85" spans="2:23" ht="28.5" customHeight="1" x14ac:dyDescent="0.2">
      <c r="B85" s="18">
        <f>'Agronoma tabula'!B95</f>
        <v>73</v>
      </c>
      <c r="C85" s="19">
        <f>'Agronoma tabula'!C95</f>
        <v>0</v>
      </c>
      <c r="D85" s="19">
        <f>'Agronoma tabula'!D95</f>
        <v>0</v>
      </c>
      <c r="E85" s="19">
        <f>'Agronoma tabula'!E95</f>
        <v>0</v>
      </c>
      <c r="F85" s="61">
        <f>'Agronoma tabula'!F95</f>
        <v>0</v>
      </c>
      <c r="G85" s="63">
        <f>'Agronoma tabula'!G95</f>
        <v>0</v>
      </c>
      <c r="H85" s="62">
        <f>'Agronoma tabula'!H95</f>
        <v>0</v>
      </c>
      <c r="I85" s="19">
        <f>'Agronoma tabula'!I95</f>
        <v>0</v>
      </c>
      <c r="J85" s="19">
        <f>'Agronoma tabula'!J95</f>
        <v>0</v>
      </c>
      <c r="K85" s="77">
        <f>'Agronoma tabula'!K95</f>
        <v>0</v>
      </c>
      <c r="L85" s="21">
        <f>'Agronoma tabula'!L95</f>
        <v>0</v>
      </c>
      <c r="M85" s="64">
        <f>'Agronoma tabula'!M95</f>
        <v>0</v>
      </c>
      <c r="N85" s="20">
        <f>'Agronoma tabula'!N95</f>
        <v>0</v>
      </c>
      <c r="O85" s="22">
        <f>'Agronoma tabula'!O95</f>
        <v>0</v>
      </c>
      <c r="P85" s="47"/>
      <c r="Q85" s="69">
        <f t="shared" si="5"/>
        <v>0</v>
      </c>
      <c r="R85" s="69">
        <f t="shared" si="6"/>
        <v>0</v>
      </c>
      <c r="S85" s="70"/>
      <c r="T85" s="70"/>
      <c r="U85" s="69">
        <f t="shared" ref="U85:U112" si="7">R85*T85</f>
        <v>0</v>
      </c>
      <c r="V85" s="46">
        <f>IF(OR('BTA darbinieks'!M85=Dati!$U$12,'BTA darbinieks'!I85=Dati!$U$17,'BTA darbinieks'!I85=Dati!$U$18),'BTA darbinieks'!H85*'BTA darbinieks'!Q85*'BTA darbinieks'!S85,IF(S85&gt;0,Q85*S85,'BTA darbinieks'!R85-U85))</f>
        <v>0</v>
      </c>
      <c r="W85" s="75">
        <f>'Agronoma tabula'!$R95</f>
        <v>0</v>
      </c>
    </row>
    <row r="86" spans="2:23" ht="28.5" customHeight="1" x14ac:dyDescent="0.2">
      <c r="B86" s="18">
        <f>'Agronoma tabula'!B96</f>
        <v>74</v>
      </c>
      <c r="C86" s="19">
        <f>'Agronoma tabula'!C96</f>
        <v>0</v>
      </c>
      <c r="D86" s="19">
        <f>'Agronoma tabula'!D96</f>
        <v>0</v>
      </c>
      <c r="E86" s="19">
        <f>'Agronoma tabula'!E96</f>
        <v>0</v>
      </c>
      <c r="F86" s="61">
        <f>'Agronoma tabula'!F96</f>
        <v>0</v>
      </c>
      <c r="G86" s="63">
        <f>'Agronoma tabula'!G96</f>
        <v>0</v>
      </c>
      <c r="H86" s="62">
        <f>'Agronoma tabula'!H96</f>
        <v>0</v>
      </c>
      <c r="I86" s="19">
        <f>'Agronoma tabula'!I96</f>
        <v>0</v>
      </c>
      <c r="J86" s="19">
        <f>'Agronoma tabula'!J96</f>
        <v>0</v>
      </c>
      <c r="K86" s="77">
        <f>'Agronoma tabula'!K96</f>
        <v>0</v>
      </c>
      <c r="L86" s="21">
        <f>'Agronoma tabula'!L96</f>
        <v>0</v>
      </c>
      <c r="M86" s="64">
        <f>'Agronoma tabula'!M96</f>
        <v>0</v>
      </c>
      <c r="N86" s="20">
        <f>'Agronoma tabula'!N96</f>
        <v>0</v>
      </c>
      <c r="O86" s="22">
        <f>'Agronoma tabula'!O96</f>
        <v>0</v>
      </c>
      <c r="P86" s="47"/>
      <c r="Q86" s="69">
        <f t="shared" si="5"/>
        <v>0</v>
      </c>
      <c r="R86" s="69">
        <f t="shared" si="6"/>
        <v>0</v>
      </c>
      <c r="S86" s="70"/>
      <c r="T86" s="70"/>
      <c r="U86" s="69">
        <f t="shared" si="7"/>
        <v>0</v>
      </c>
      <c r="V86" s="46">
        <f>IF(OR('BTA darbinieks'!M86=Dati!$U$12,'BTA darbinieks'!I86=Dati!$U$17,'BTA darbinieks'!I86=Dati!$U$18),'BTA darbinieks'!H86*'BTA darbinieks'!Q86*'BTA darbinieks'!S86,IF(S86&gt;0,Q86*S86,'BTA darbinieks'!R86-U86))</f>
        <v>0</v>
      </c>
      <c r="W86" s="75">
        <f>'Agronoma tabula'!$R96</f>
        <v>0</v>
      </c>
    </row>
    <row r="87" spans="2:23" ht="28.5" customHeight="1" x14ac:dyDescent="0.2">
      <c r="B87" s="18">
        <f>'Agronoma tabula'!B97</f>
        <v>75</v>
      </c>
      <c r="C87" s="19">
        <f>'Agronoma tabula'!C97</f>
        <v>0</v>
      </c>
      <c r="D87" s="19">
        <f>'Agronoma tabula'!D97</f>
        <v>0</v>
      </c>
      <c r="E87" s="19">
        <f>'Agronoma tabula'!E97</f>
        <v>0</v>
      </c>
      <c r="F87" s="61">
        <f>'Agronoma tabula'!F97</f>
        <v>0</v>
      </c>
      <c r="G87" s="63">
        <f>'Agronoma tabula'!G97</f>
        <v>0</v>
      </c>
      <c r="H87" s="62">
        <f>'Agronoma tabula'!H97</f>
        <v>0</v>
      </c>
      <c r="I87" s="19">
        <f>'Agronoma tabula'!I97</f>
        <v>0</v>
      </c>
      <c r="J87" s="19">
        <f>'Agronoma tabula'!J97</f>
        <v>0</v>
      </c>
      <c r="K87" s="77">
        <f>'Agronoma tabula'!K97</f>
        <v>0</v>
      </c>
      <c r="L87" s="21">
        <f>'Agronoma tabula'!L97</f>
        <v>0</v>
      </c>
      <c r="M87" s="64">
        <f>'Agronoma tabula'!M97</f>
        <v>0</v>
      </c>
      <c r="N87" s="20">
        <f>'Agronoma tabula'!N97</f>
        <v>0</v>
      </c>
      <c r="O87" s="22">
        <f>'Agronoma tabula'!O97</f>
        <v>0</v>
      </c>
      <c r="P87" s="47"/>
      <c r="Q87" s="69">
        <f t="shared" si="5"/>
        <v>0</v>
      </c>
      <c r="R87" s="69">
        <f t="shared" si="6"/>
        <v>0</v>
      </c>
      <c r="S87" s="70"/>
      <c r="T87" s="70"/>
      <c r="U87" s="69">
        <f t="shared" si="7"/>
        <v>0</v>
      </c>
      <c r="V87" s="46">
        <f>IF(OR('BTA darbinieks'!M87=Dati!$U$12,'BTA darbinieks'!I87=Dati!$U$17,'BTA darbinieks'!I87=Dati!$U$18),'BTA darbinieks'!H87*'BTA darbinieks'!Q87*'BTA darbinieks'!S87,IF(S87&gt;0,Q87*S87,'BTA darbinieks'!R87-U87))</f>
        <v>0</v>
      </c>
      <c r="W87" s="75">
        <f>'Agronoma tabula'!$R97</f>
        <v>0</v>
      </c>
    </row>
    <row r="88" spans="2:23" ht="28.5" customHeight="1" x14ac:dyDescent="0.2">
      <c r="B88" s="18">
        <f>'Agronoma tabula'!B98</f>
        <v>76</v>
      </c>
      <c r="C88" s="19">
        <f>'Agronoma tabula'!C98</f>
        <v>0</v>
      </c>
      <c r="D88" s="19">
        <f>'Agronoma tabula'!D98</f>
        <v>0</v>
      </c>
      <c r="E88" s="19">
        <f>'Agronoma tabula'!E98</f>
        <v>0</v>
      </c>
      <c r="F88" s="61">
        <f>'Agronoma tabula'!F98</f>
        <v>0</v>
      </c>
      <c r="G88" s="63">
        <f>'Agronoma tabula'!G98</f>
        <v>0</v>
      </c>
      <c r="H88" s="62">
        <f>'Agronoma tabula'!H98</f>
        <v>0</v>
      </c>
      <c r="I88" s="19">
        <f>'Agronoma tabula'!I98</f>
        <v>0</v>
      </c>
      <c r="J88" s="19">
        <f>'Agronoma tabula'!J98</f>
        <v>0</v>
      </c>
      <c r="K88" s="77">
        <f>'Agronoma tabula'!K98</f>
        <v>0</v>
      </c>
      <c r="L88" s="21">
        <f>'Agronoma tabula'!L98</f>
        <v>0</v>
      </c>
      <c r="M88" s="64">
        <f>'Agronoma tabula'!M98</f>
        <v>0</v>
      </c>
      <c r="N88" s="20">
        <f>'Agronoma tabula'!N98</f>
        <v>0</v>
      </c>
      <c r="O88" s="22">
        <f>'Agronoma tabula'!O98</f>
        <v>0</v>
      </c>
      <c r="P88" s="47"/>
      <c r="Q88" s="69">
        <f t="shared" si="5"/>
        <v>0</v>
      </c>
      <c r="R88" s="69">
        <f t="shared" si="6"/>
        <v>0</v>
      </c>
      <c r="S88" s="70"/>
      <c r="T88" s="70"/>
      <c r="U88" s="69">
        <f t="shared" si="7"/>
        <v>0</v>
      </c>
      <c r="V88" s="46">
        <f>IF(OR('BTA darbinieks'!M88=Dati!$U$12,'BTA darbinieks'!I88=Dati!$U$17,'BTA darbinieks'!I88=Dati!$U$18),'BTA darbinieks'!H88*'BTA darbinieks'!Q88*'BTA darbinieks'!S88,IF(S88&gt;0,Q88*S88,'BTA darbinieks'!R88-U88))</f>
        <v>0</v>
      </c>
      <c r="W88" s="75">
        <f>'Agronoma tabula'!$R98</f>
        <v>0</v>
      </c>
    </row>
    <row r="89" spans="2:23" ht="28.5" customHeight="1" x14ac:dyDescent="0.2">
      <c r="B89" s="18">
        <f>'Agronoma tabula'!B99</f>
        <v>77</v>
      </c>
      <c r="C89" s="19">
        <f>'Agronoma tabula'!C99</f>
        <v>0</v>
      </c>
      <c r="D89" s="19">
        <f>'Agronoma tabula'!D99</f>
        <v>0</v>
      </c>
      <c r="E89" s="19">
        <f>'Agronoma tabula'!E99</f>
        <v>0</v>
      </c>
      <c r="F89" s="61">
        <f>'Agronoma tabula'!F99</f>
        <v>0</v>
      </c>
      <c r="G89" s="63">
        <f>'Agronoma tabula'!G99</f>
        <v>0</v>
      </c>
      <c r="H89" s="62">
        <f>'Agronoma tabula'!H99</f>
        <v>0</v>
      </c>
      <c r="I89" s="19">
        <f>'Agronoma tabula'!I99</f>
        <v>0</v>
      </c>
      <c r="J89" s="19">
        <f>'Agronoma tabula'!J99</f>
        <v>0</v>
      </c>
      <c r="K89" s="77">
        <f>'Agronoma tabula'!K99</f>
        <v>0</v>
      </c>
      <c r="L89" s="21">
        <f>'Agronoma tabula'!L99</f>
        <v>0</v>
      </c>
      <c r="M89" s="64">
        <f>'Agronoma tabula'!M99</f>
        <v>0</v>
      </c>
      <c r="N89" s="20">
        <f>'Agronoma tabula'!N99</f>
        <v>0</v>
      </c>
      <c r="O89" s="22">
        <f>'Agronoma tabula'!O99</f>
        <v>0</v>
      </c>
      <c r="P89" s="47"/>
      <c r="Q89" s="69">
        <f t="shared" si="5"/>
        <v>0</v>
      </c>
      <c r="R89" s="69">
        <f t="shared" si="6"/>
        <v>0</v>
      </c>
      <c r="S89" s="70"/>
      <c r="T89" s="70"/>
      <c r="U89" s="69">
        <f t="shared" si="7"/>
        <v>0</v>
      </c>
      <c r="V89" s="46">
        <f>IF(OR('BTA darbinieks'!M89=Dati!$U$12,'BTA darbinieks'!I89=Dati!$U$17,'BTA darbinieks'!I89=Dati!$U$18),'BTA darbinieks'!H89*'BTA darbinieks'!Q89*'BTA darbinieks'!S89,IF(S89&gt;0,Q89*S89,'BTA darbinieks'!R89-U89))</f>
        <v>0</v>
      </c>
      <c r="W89" s="75">
        <f>'Agronoma tabula'!$R99</f>
        <v>0</v>
      </c>
    </row>
    <row r="90" spans="2:23" ht="28.5" customHeight="1" x14ac:dyDescent="0.2">
      <c r="B90" s="18">
        <f>'Agronoma tabula'!B100</f>
        <v>78</v>
      </c>
      <c r="C90" s="19">
        <f>'Agronoma tabula'!C100</f>
        <v>0</v>
      </c>
      <c r="D90" s="19">
        <f>'Agronoma tabula'!D100</f>
        <v>0</v>
      </c>
      <c r="E90" s="19">
        <f>'Agronoma tabula'!E100</f>
        <v>0</v>
      </c>
      <c r="F90" s="61">
        <f>'Agronoma tabula'!F100</f>
        <v>0</v>
      </c>
      <c r="G90" s="63">
        <f>'Agronoma tabula'!G100</f>
        <v>0</v>
      </c>
      <c r="H90" s="62">
        <f>'Agronoma tabula'!H100</f>
        <v>0</v>
      </c>
      <c r="I90" s="19">
        <f>'Agronoma tabula'!I100</f>
        <v>0</v>
      </c>
      <c r="J90" s="19">
        <f>'Agronoma tabula'!J100</f>
        <v>0</v>
      </c>
      <c r="K90" s="77">
        <f>'Agronoma tabula'!K100</f>
        <v>0</v>
      </c>
      <c r="L90" s="21">
        <f>'Agronoma tabula'!L100</f>
        <v>0</v>
      </c>
      <c r="M90" s="64">
        <f>'Agronoma tabula'!M100</f>
        <v>0</v>
      </c>
      <c r="N90" s="20">
        <f>'Agronoma tabula'!N100</f>
        <v>0</v>
      </c>
      <c r="O90" s="22">
        <f>'Agronoma tabula'!O100</f>
        <v>0</v>
      </c>
      <c r="P90" s="47"/>
      <c r="Q90" s="69">
        <f t="shared" si="5"/>
        <v>0</v>
      </c>
      <c r="R90" s="69">
        <f t="shared" si="6"/>
        <v>0</v>
      </c>
      <c r="S90" s="70"/>
      <c r="T90" s="70"/>
      <c r="U90" s="69">
        <f t="shared" si="7"/>
        <v>0</v>
      </c>
      <c r="V90" s="46">
        <f>IF(OR('BTA darbinieks'!M90=Dati!$U$12,'BTA darbinieks'!I90=Dati!$U$17,'BTA darbinieks'!I90=Dati!$U$18),'BTA darbinieks'!H90*'BTA darbinieks'!Q90*'BTA darbinieks'!S90,IF(S90&gt;0,Q90*S90,'BTA darbinieks'!R90-U90))</f>
        <v>0</v>
      </c>
      <c r="W90" s="75">
        <f>'Agronoma tabula'!$R100</f>
        <v>0</v>
      </c>
    </row>
    <row r="91" spans="2:23" ht="28.5" customHeight="1" x14ac:dyDescent="0.2">
      <c r="B91" s="18">
        <f>'Agronoma tabula'!B101</f>
        <v>79</v>
      </c>
      <c r="C91" s="19">
        <f>'Agronoma tabula'!C101</f>
        <v>0</v>
      </c>
      <c r="D91" s="19">
        <f>'Agronoma tabula'!D101</f>
        <v>0</v>
      </c>
      <c r="E91" s="19">
        <f>'Agronoma tabula'!E101</f>
        <v>0</v>
      </c>
      <c r="F91" s="61">
        <f>'Agronoma tabula'!F101</f>
        <v>0</v>
      </c>
      <c r="G91" s="63">
        <f>'Agronoma tabula'!G101</f>
        <v>0</v>
      </c>
      <c r="H91" s="62">
        <f>'Agronoma tabula'!H101</f>
        <v>0</v>
      </c>
      <c r="I91" s="19">
        <f>'Agronoma tabula'!I101</f>
        <v>0</v>
      </c>
      <c r="J91" s="19">
        <f>'Agronoma tabula'!J101</f>
        <v>0</v>
      </c>
      <c r="K91" s="77">
        <f>'Agronoma tabula'!K101</f>
        <v>0</v>
      </c>
      <c r="L91" s="21">
        <f>'Agronoma tabula'!L101</f>
        <v>0</v>
      </c>
      <c r="M91" s="64">
        <f>'Agronoma tabula'!M101</f>
        <v>0</v>
      </c>
      <c r="N91" s="20">
        <f>'Agronoma tabula'!N101</f>
        <v>0</v>
      </c>
      <c r="O91" s="22">
        <f>'Agronoma tabula'!O101</f>
        <v>0</v>
      </c>
      <c r="P91" s="47"/>
      <c r="Q91" s="69">
        <f t="shared" si="5"/>
        <v>0</v>
      </c>
      <c r="R91" s="69">
        <f t="shared" si="6"/>
        <v>0</v>
      </c>
      <c r="S91" s="70"/>
      <c r="T91" s="70"/>
      <c r="U91" s="69">
        <f t="shared" si="7"/>
        <v>0</v>
      </c>
      <c r="V91" s="46">
        <f>IF(OR('BTA darbinieks'!M91=Dati!$U$12,'BTA darbinieks'!I91=Dati!$U$17,'BTA darbinieks'!I91=Dati!$U$18),'BTA darbinieks'!H91*'BTA darbinieks'!Q91*'BTA darbinieks'!S91,IF(S91&gt;0,Q91*S91,'BTA darbinieks'!R91-U91))</f>
        <v>0</v>
      </c>
      <c r="W91" s="75">
        <f>'Agronoma tabula'!$R101</f>
        <v>0</v>
      </c>
    </row>
    <row r="92" spans="2:23" ht="28.5" customHeight="1" x14ac:dyDescent="0.2">
      <c r="B92" s="18">
        <f>'Agronoma tabula'!B102</f>
        <v>80</v>
      </c>
      <c r="C92" s="19">
        <f>'Agronoma tabula'!C102</f>
        <v>0</v>
      </c>
      <c r="D92" s="19">
        <f>'Agronoma tabula'!D102</f>
        <v>0</v>
      </c>
      <c r="E92" s="19">
        <f>'Agronoma tabula'!E102</f>
        <v>0</v>
      </c>
      <c r="F92" s="61">
        <f>'Agronoma tabula'!F102</f>
        <v>0</v>
      </c>
      <c r="G92" s="63">
        <f>'Agronoma tabula'!G102</f>
        <v>0</v>
      </c>
      <c r="H92" s="62">
        <f>'Agronoma tabula'!H102</f>
        <v>0</v>
      </c>
      <c r="I92" s="19">
        <f>'Agronoma tabula'!I102</f>
        <v>0</v>
      </c>
      <c r="J92" s="19">
        <f>'Agronoma tabula'!J102</f>
        <v>0</v>
      </c>
      <c r="K92" s="77">
        <f>'Agronoma tabula'!K102</f>
        <v>0</v>
      </c>
      <c r="L92" s="21">
        <f>'Agronoma tabula'!L102</f>
        <v>0</v>
      </c>
      <c r="M92" s="64">
        <f>'Agronoma tabula'!M102</f>
        <v>0</v>
      </c>
      <c r="N92" s="20">
        <f>'Agronoma tabula'!N102</f>
        <v>0</v>
      </c>
      <c r="O92" s="22">
        <f>'Agronoma tabula'!O102</f>
        <v>0</v>
      </c>
      <c r="P92" s="47"/>
      <c r="Q92" s="69">
        <f t="shared" si="5"/>
        <v>0</v>
      </c>
      <c r="R92" s="69">
        <f t="shared" si="6"/>
        <v>0</v>
      </c>
      <c r="S92" s="70"/>
      <c r="T92" s="70"/>
      <c r="U92" s="69">
        <f t="shared" si="7"/>
        <v>0</v>
      </c>
      <c r="V92" s="46">
        <f>IF(OR('BTA darbinieks'!M92=Dati!$U$12,'BTA darbinieks'!I92=Dati!$U$17,'BTA darbinieks'!I92=Dati!$U$18),'BTA darbinieks'!H92*'BTA darbinieks'!Q92*'BTA darbinieks'!S92,IF(S92&gt;0,Q92*S92,'BTA darbinieks'!R92-U92))</f>
        <v>0</v>
      </c>
      <c r="W92" s="75">
        <f>'Agronoma tabula'!$R102</f>
        <v>0</v>
      </c>
    </row>
    <row r="93" spans="2:23" ht="28.5" customHeight="1" x14ac:dyDescent="0.2">
      <c r="B93" s="18">
        <f>'Agronoma tabula'!B103</f>
        <v>81</v>
      </c>
      <c r="C93" s="19">
        <f>'Agronoma tabula'!C103</f>
        <v>0</v>
      </c>
      <c r="D93" s="19">
        <f>'Agronoma tabula'!D103</f>
        <v>0</v>
      </c>
      <c r="E93" s="19">
        <f>'Agronoma tabula'!E103</f>
        <v>0</v>
      </c>
      <c r="F93" s="61">
        <f>'Agronoma tabula'!F103</f>
        <v>0</v>
      </c>
      <c r="G93" s="63">
        <f>'Agronoma tabula'!G103</f>
        <v>0</v>
      </c>
      <c r="H93" s="62">
        <f>'Agronoma tabula'!H103</f>
        <v>0</v>
      </c>
      <c r="I93" s="19">
        <f>'Agronoma tabula'!I103</f>
        <v>0</v>
      </c>
      <c r="J93" s="19">
        <f>'Agronoma tabula'!J103</f>
        <v>0</v>
      </c>
      <c r="K93" s="77">
        <f>'Agronoma tabula'!K103</f>
        <v>0</v>
      </c>
      <c r="L93" s="21">
        <f>'Agronoma tabula'!L103</f>
        <v>0</v>
      </c>
      <c r="M93" s="64">
        <f>'Agronoma tabula'!M103</f>
        <v>0</v>
      </c>
      <c r="N93" s="20">
        <f>'Agronoma tabula'!N103</f>
        <v>0</v>
      </c>
      <c r="O93" s="22">
        <f>'Agronoma tabula'!O103</f>
        <v>0</v>
      </c>
      <c r="P93" s="47"/>
      <c r="Q93" s="69">
        <f t="shared" si="5"/>
        <v>0</v>
      </c>
      <c r="R93" s="69">
        <f t="shared" si="6"/>
        <v>0</v>
      </c>
      <c r="S93" s="70"/>
      <c r="T93" s="70"/>
      <c r="U93" s="69">
        <f t="shared" si="7"/>
        <v>0</v>
      </c>
      <c r="V93" s="46">
        <f>IF(OR('BTA darbinieks'!M93=Dati!$U$12,'BTA darbinieks'!I93=Dati!$U$17,'BTA darbinieks'!I93=Dati!$U$18),'BTA darbinieks'!H93*'BTA darbinieks'!Q93*'BTA darbinieks'!S93,IF(S93&gt;0,Q93*S93,'BTA darbinieks'!R93-U93))</f>
        <v>0</v>
      </c>
      <c r="W93" s="75">
        <f>'Agronoma tabula'!$R103</f>
        <v>0</v>
      </c>
    </row>
    <row r="94" spans="2:23" ht="28.5" customHeight="1" x14ac:dyDescent="0.2">
      <c r="B94" s="18">
        <f>'Agronoma tabula'!B104</f>
        <v>82</v>
      </c>
      <c r="C94" s="19">
        <f>'Agronoma tabula'!C104</f>
        <v>0</v>
      </c>
      <c r="D94" s="19">
        <f>'Agronoma tabula'!D104</f>
        <v>0</v>
      </c>
      <c r="E94" s="19">
        <f>'Agronoma tabula'!E104</f>
        <v>0</v>
      </c>
      <c r="F94" s="61">
        <f>'Agronoma tabula'!F104</f>
        <v>0</v>
      </c>
      <c r="G94" s="63">
        <f>'Agronoma tabula'!G104</f>
        <v>0</v>
      </c>
      <c r="H94" s="62">
        <f>'Agronoma tabula'!H104</f>
        <v>0</v>
      </c>
      <c r="I94" s="19">
        <f>'Agronoma tabula'!I104</f>
        <v>0</v>
      </c>
      <c r="J94" s="19">
        <f>'Agronoma tabula'!J104</f>
        <v>0</v>
      </c>
      <c r="K94" s="77">
        <f>'Agronoma tabula'!K104</f>
        <v>0</v>
      </c>
      <c r="L94" s="21">
        <f>'Agronoma tabula'!L104</f>
        <v>0</v>
      </c>
      <c r="M94" s="64">
        <f>'Agronoma tabula'!M104</f>
        <v>0</v>
      </c>
      <c r="N94" s="20">
        <f>'Agronoma tabula'!N104</f>
        <v>0</v>
      </c>
      <c r="O94" s="22">
        <f>'Agronoma tabula'!O104</f>
        <v>0</v>
      </c>
      <c r="P94" s="47"/>
      <c r="Q94" s="69">
        <f t="shared" si="5"/>
        <v>0</v>
      </c>
      <c r="R94" s="69">
        <f t="shared" si="6"/>
        <v>0</v>
      </c>
      <c r="S94" s="70"/>
      <c r="T94" s="70"/>
      <c r="U94" s="69">
        <f t="shared" si="7"/>
        <v>0</v>
      </c>
      <c r="V94" s="46">
        <f>IF(OR('BTA darbinieks'!M94=Dati!$U$12,'BTA darbinieks'!I94=Dati!$U$17,'BTA darbinieks'!I94=Dati!$U$18),'BTA darbinieks'!H94*'BTA darbinieks'!Q94*'BTA darbinieks'!S94,IF(S94&gt;0,Q94*S94,'BTA darbinieks'!R94-U94))</f>
        <v>0</v>
      </c>
      <c r="W94" s="75">
        <f>'Agronoma tabula'!$R104</f>
        <v>0</v>
      </c>
    </row>
    <row r="95" spans="2:23" ht="28.5" customHeight="1" x14ac:dyDescent="0.2">
      <c r="B95" s="18">
        <f>'Agronoma tabula'!B105</f>
        <v>83</v>
      </c>
      <c r="C95" s="19">
        <f>'Agronoma tabula'!C105</f>
        <v>0</v>
      </c>
      <c r="D95" s="19">
        <f>'Agronoma tabula'!D105</f>
        <v>0</v>
      </c>
      <c r="E95" s="19">
        <f>'Agronoma tabula'!E105</f>
        <v>0</v>
      </c>
      <c r="F95" s="61">
        <f>'Agronoma tabula'!F105</f>
        <v>0</v>
      </c>
      <c r="G95" s="63">
        <f>'Agronoma tabula'!G105</f>
        <v>0</v>
      </c>
      <c r="H95" s="62">
        <f>'Agronoma tabula'!H105</f>
        <v>0</v>
      </c>
      <c r="I95" s="19">
        <f>'Agronoma tabula'!I105</f>
        <v>0</v>
      </c>
      <c r="J95" s="19">
        <f>'Agronoma tabula'!J105</f>
        <v>0</v>
      </c>
      <c r="K95" s="77">
        <f>'Agronoma tabula'!K105</f>
        <v>0</v>
      </c>
      <c r="L95" s="21">
        <f>'Agronoma tabula'!L105</f>
        <v>0</v>
      </c>
      <c r="M95" s="64">
        <f>'Agronoma tabula'!M105</f>
        <v>0</v>
      </c>
      <c r="N95" s="20">
        <f>'Agronoma tabula'!N105</f>
        <v>0</v>
      </c>
      <c r="O95" s="22">
        <f>'Agronoma tabula'!O105</f>
        <v>0</v>
      </c>
      <c r="P95" s="47"/>
      <c r="Q95" s="69">
        <f t="shared" si="5"/>
        <v>0</v>
      </c>
      <c r="R95" s="69">
        <f t="shared" si="6"/>
        <v>0</v>
      </c>
      <c r="S95" s="70"/>
      <c r="T95" s="70"/>
      <c r="U95" s="69">
        <f t="shared" si="7"/>
        <v>0</v>
      </c>
      <c r="V95" s="46">
        <f>IF(OR('BTA darbinieks'!M95=Dati!$U$12,'BTA darbinieks'!I95=Dati!$U$17,'BTA darbinieks'!I95=Dati!$U$18),'BTA darbinieks'!H95*'BTA darbinieks'!Q95*'BTA darbinieks'!S95,IF(S95&gt;0,Q95*S95,'BTA darbinieks'!R95-U95))</f>
        <v>0</v>
      </c>
      <c r="W95" s="75">
        <f>'Agronoma tabula'!$R105</f>
        <v>0</v>
      </c>
    </row>
    <row r="96" spans="2:23" ht="28.5" customHeight="1" x14ac:dyDescent="0.2">
      <c r="B96" s="18">
        <f>'Agronoma tabula'!B106</f>
        <v>84</v>
      </c>
      <c r="C96" s="19">
        <f>'Agronoma tabula'!C106</f>
        <v>0</v>
      </c>
      <c r="D96" s="19">
        <f>'Agronoma tabula'!D106</f>
        <v>0</v>
      </c>
      <c r="E96" s="19">
        <f>'Agronoma tabula'!E106</f>
        <v>0</v>
      </c>
      <c r="F96" s="61">
        <f>'Agronoma tabula'!F106</f>
        <v>0</v>
      </c>
      <c r="G96" s="63">
        <f>'Agronoma tabula'!G106</f>
        <v>0</v>
      </c>
      <c r="H96" s="62">
        <f>'Agronoma tabula'!H106</f>
        <v>0</v>
      </c>
      <c r="I96" s="19">
        <f>'Agronoma tabula'!I106</f>
        <v>0</v>
      </c>
      <c r="J96" s="19">
        <f>'Agronoma tabula'!J106</f>
        <v>0</v>
      </c>
      <c r="K96" s="77">
        <f>'Agronoma tabula'!K106</f>
        <v>0</v>
      </c>
      <c r="L96" s="21">
        <f>'Agronoma tabula'!L106</f>
        <v>0</v>
      </c>
      <c r="M96" s="64">
        <f>'Agronoma tabula'!M106</f>
        <v>0</v>
      </c>
      <c r="N96" s="20">
        <f>'Agronoma tabula'!N106</f>
        <v>0</v>
      </c>
      <c r="O96" s="22">
        <f>'Agronoma tabula'!O106</f>
        <v>0</v>
      </c>
      <c r="P96" s="47"/>
      <c r="Q96" s="69">
        <f t="shared" si="5"/>
        <v>0</v>
      </c>
      <c r="R96" s="69">
        <f t="shared" si="6"/>
        <v>0</v>
      </c>
      <c r="S96" s="70"/>
      <c r="T96" s="70"/>
      <c r="U96" s="69">
        <f t="shared" si="7"/>
        <v>0</v>
      </c>
      <c r="V96" s="46">
        <f>IF(OR('BTA darbinieks'!M96=Dati!$U$12,'BTA darbinieks'!I96=Dati!$U$17,'BTA darbinieks'!I96=Dati!$U$18),'BTA darbinieks'!H96*'BTA darbinieks'!Q96*'BTA darbinieks'!S96,IF(S96&gt;0,Q96*S96,'BTA darbinieks'!R96-U96))</f>
        <v>0</v>
      </c>
      <c r="W96" s="75">
        <f>'Agronoma tabula'!$R106</f>
        <v>0</v>
      </c>
    </row>
    <row r="97" spans="2:23" ht="28.5" customHeight="1" x14ac:dyDescent="0.2">
      <c r="B97" s="18">
        <f>'Agronoma tabula'!B107</f>
        <v>85</v>
      </c>
      <c r="C97" s="19">
        <f>'Agronoma tabula'!C107</f>
        <v>0</v>
      </c>
      <c r="D97" s="19">
        <f>'Agronoma tabula'!D107</f>
        <v>0</v>
      </c>
      <c r="E97" s="19">
        <f>'Agronoma tabula'!E107</f>
        <v>0</v>
      </c>
      <c r="F97" s="61">
        <f>'Agronoma tabula'!F107</f>
        <v>0</v>
      </c>
      <c r="G97" s="63">
        <f>'Agronoma tabula'!G107</f>
        <v>0</v>
      </c>
      <c r="H97" s="62">
        <f>'Agronoma tabula'!H107</f>
        <v>0</v>
      </c>
      <c r="I97" s="19">
        <f>'Agronoma tabula'!I107</f>
        <v>0</v>
      </c>
      <c r="J97" s="19">
        <f>'Agronoma tabula'!J107</f>
        <v>0</v>
      </c>
      <c r="K97" s="77">
        <f>'Agronoma tabula'!K107</f>
        <v>0</v>
      </c>
      <c r="L97" s="21">
        <f>'Agronoma tabula'!L107</f>
        <v>0</v>
      </c>
      <c r="M97" s="64">
        <f>'Agronoma tabula'!M107</f>
        <v>0</v>
      </c>
      <c r="N97" s="20">
        <f>'Agronoma tabula'!N107</f>
        <v>0</v>
      </c>
      <c r="O97" s="22">
        <f>'Agronoma tabula'!O107</f>
        <v>0</v>
      </c>
      <c r="P97" s="47"/>
      <c r="Q97" s="69">
        <f t="shared" si="5"/>
        <v>0</v>
      </c>
      <c r="R97" s="69">
        <f t="shared" si="6"/>
        <v>0</v>
      </c>
      <c r="S97" s="70"/>
      <c r="T97" s="70"/>
      <c r="U97" s="69">
        <f t="shared" si="7"/>
        <v>0</v>
      </c>
      <c r="V97" s="46">
        <f>IF(OR('BTA darbinieks'!M97=Dati!$U$12,'BTA darbinieks'!I97=Dati!$U$17,'BTA darbinieks'!I97=Dati!$U$18),'BTA darbinieks'!H97*'BTA darbinieks'!Q97*'BTA darbinieks'!S97,IF(S97&gt;0,Q97*S97,'BTA darbinieks'!R97-U97))</f>
        <v>0</v>
      </c>
      <c r="W97" s="75">
        <f>'Agronoma tabula'!$R107</f>
        <v>0</v>
      </c>
    </row>
    <row r="98" spans="2:23" ht="28.5" customHeight="1" x14ac:dyDescent="0.2">
      <c r="B98" s="18">
        <f>'Agronoma tabula'!B108</f>
        <v>86</v>
      </c>
      <c r="C98" s="19">
        <f>'Agronoma tabula'!C108</f>
        <v>0</v>
      </c>
      <c r="D98" s="19">
        <f>'Agronoma tabula'!D108</f>
        <v>0</v>
      </c>
      <c r="E98" s="19">
        <f>'Agronoma tabula'!E108</f>
        <v>0</v>
      </c>
      <c r="F98" s="61">
        <f>'Agronoma tabula'!F108</f>
        <v>0</v>
      </c>
      <c r="G98" s="63">
        <f>'Agronoma tabula'!G108</f>
        <v>0</v>
      </c>
      <c r="H98" s="62">
        <f>'Agronoma tabula'!H108</f>
        <v>0</v>
      </c>
      <c r="I98" s="19">
        <f>'Agronoma tabula'!I108</f>
        <v>0</v>
      </c>
      <c r="J98" s="19">
        <f>'Agronoma tabula'!J108</f>
        <v>0</v>
      </c>
      <c r="K98" s="77">
        <f>'Agronoma tabula'!K108</f>
        <v>0</v>
      </c>
      <c r="L98" s="21">
        <f>'Agronoma tabula'!L108</f>
        <v>0</v>
      </c>
      <c r="M98" s="64">
        <f>'Agronoma tabula'!M108</f>
        <v>0</v>
      </c>
      <c r="N98" s="20">
        <f>'Agronoma tabula'!N108</f>
        <v>0</v>
      </c>
      <c r="O98" s="22">
        <f>'Agronoma tabula'!O108</f>
        <v>0</v>
      </c>
      <c r="P98" s="47"/>
      <c r="Q98" s="69">
        <f t="shared" si="5"/>
        <v>0</v>
      </c>
      <c r="R98" s="69">
        <f t="shared" si="6"/>
        <v>0</v>
      </c>
      <c r="S98" s="70"/>
      <c r="T98" s="70"/>
      <c r="U98" s="69">
        <f t="shared" si="7"/>
        <v>0</v>
      </c>
      <c r="V98" s="46">
        <f>IF(OR('BTA darbinieks'!M98=Dati!$U$12,'BTA darbinieks'!I98=Dati!$U$17,'BTA darbinieks'!I98=Dati!$U$18),'BTA darbinieks'!H98*'BTA darbinieks'!Q98*'BTA darbinieks'!S98,IF(S98&gt;0,Q98*S98,'BTA darbinieks'!R98-U98))</f>
        <v>0</v>
      </c>
      <c r="W98" s="75">
        <f>'Agronoma tabula'!$R108</f>
        <v>0</v>
      </c>
    </row>
    <row r="99" spans="2:23" ht="28.5" customHeight="1" x14ac:dyDescent="0.2">
      <c r="B99" s="18">
        <f>'Agronoma tabula'!B109</f>
        <v>87</v>
      </c>
      <c r="C99" s="19">
        <f>'Agronoma tabula'!C109</f>
        <v>0</v>
      </c>
      <c r="D99" s="19">
        <f>'Agronoma tabula'!D109</f>
        <v>0</v>
      </c>
      <c r="E99" s="19">
        <f>'Agronoma tabula'!E109</f>
        <v>0</v>
      </c>
      <c r="F99" s="61">
        <f>'Agronoma tabula'!F109</f>
        <v>0</v>
      </c>
      <c r="G99" s="63">
        <f>'Agronoma tabula'!G109</f>
        <v>0</v>
      </c>
      <c r="H99" s="62">
        <f>'Agronoma tabula'!H109</f>
        <v>0</v>
      </c>
      <c r="I99" s="19">
        <f>'Agronoma tabula'!I109</f>
        <v>0</v>
      </c>
      <c r="J99" s="19">
        <f>'Agronoma tabula'!J109</f>
        <v>0</v>
      </c>
      <c r="K99" s="77">
        <f>'Agronoma tabula'!K109</f>
        <v>0</v>
      </c>
      <c r="L99" s="21">
        <f>'Agronoma tabula'!L109</f>
        <v>0</v>
      </c>
      <c r="M99" s="64">
        <f>'Agronoma tabula'!M109</f>
        <v>0</v>
      </c>
      <c r="N99" s="20">
        <f>'Agronoma tabula'!N109</f>
        <v>0</v>
      </c>
      <c r="O99" s="22">
        <f>'Agronoma tabula'!O109</f>
        <v>0</v>
      </c>
      <c r="P99" s="47"/>
      <c r="Q99" s="69">
        <f t="shared" si="5"/>
        <v>0</v>
      </c>
      <c r="R99" s="69">
        <f t="shared" si="6"/>
        <v>0</v>
      </c>
      <c r="S99" s="70"/>
      <c r="T99" s="70"/>
      <c r="U99" s="69">
        <f t="shared" si="7"/>
        <v>0</v>
      </c>
      <c r="V99" s="46">
        <f>IF(OR('BTA darbinieks'!M99=Dati!$U$12,'BTA darbinieks'!I99=Dati!$U$17,'BTA darbinieks'!I99=Dati!$U$18),'BTA darbinieks'!H99*'BTA darbinieks'!Q99*'BTA darbinieks'!S99,IF(S99&gt;0,Q99*S99,'BTA darbinieks'!R99-U99))</f>
        <v>0</v>
      </c>
      <c r="W99" s="75">
        <f>'Agronoma tabula'!$R109</f>
        <v>0</v>
      </c>
    </row>
    <row r="100" spans="2:23" ht="28.5" customHeight="1" x14ac:dyDescent="0.2">
      <c r="B100" s="18">
        <f>'Agronoma tabula'!B110</f>
        <v>88</v>
      </c>
      <c r="C100" s="19">
        <f>'Agronoma tabula'!C110</f>
        <v>0</v>
      </c>
      <c r="D100" s="19">
        <f>'Agronoma tabula'!D110</f>
        <v>0</v>
      </c>
      <c r="E100" s="19">
        <f>'Agronoma tabula'!E110</f>
        <v>0</v>
      </c>
      <c r="F100" s="61">
        <f>'Agronoma tabula'!F110</f>
        <v>0</v>
      </c>
      <c r="G100" s="63">
        <f>'Agronoma tabula'!G110</f>
        <v>0</v>
      </c>
      <c r="H100" s="62">
        <f>'Agronoma tabula'!H110</f>
        <v>0</v>
      </c>
      <c r="I100" s="19">
        <f>'Agronoma tabula'!I110</f>
        <v>0</v>
      </c>
      <c r="J100" s="19">
        <f>'Agronoma tabula'!J110</f>
        <v>0</v>
      </c>
      <c r="K100" s="77">
        <f>'Agronoma tabula'!K110</f>
        <v>0</v>
      </c>
      <c r="L100" s="21">
        <f>'Agronoma tabula'!L110</f>
        <v>0</v>
      </c>
      <c r="M100" s="64">
        <f>'Agronoma tabula'!M110</f>
        <v>0</v>
      </c>
      <c r="N100" s="20">
        <f>'Agronoma tabula'!N110</f>
        <v>0</v>
      </c>
      <c r="O100" s="22">
        <f>'Agronoma tabula'!O110</f>
        <v>0</v>
      </c>
      <c r="P100" s="47"/>
      <c r="Q100" s="69">
        <f t="shared" si="5"/>
        <v>0</v>
      </c>
      <c r="R100" s="69">
        <f t="shared" si="6"/>
        <v>0</v>
      </c>
      <c r="S100" s="70"/>
      <c r="T100" s="70"/>
      <c r="U100" s="69">
        <f t="shared" si="7"/>
        <v>0</v>
      </c>
      <c r="V100" s="46">
        <f>IF(OR('BTA darbinieks'!M100=Dati!$U$12,'BTA darbinieks'!I100=Dati!$U$17,'BTA darbinieks'!I100=Dati!$U$18),'BTA darbinieks'!H100*'BTA darbinieks'!Q100*'BTA darbinieks'!S100,IF(S100&gt;0,Q100*S100,'BTA darbinieks'!R100-U100))</f>
        <v>0</v>
      </c>
      <c r="W100" s="75">
        <f>'Agronoma tabula'!$R110</f>
        <v>0</v>
      </c>
    </row>
    <row r="101" spans="2:23" ht="28.5" customHeight="1" x14ac:dyDescent="0.2">
      <c r="B101" s="18">
        <f>'Agronoma tabula'!B111</f>
        <v>89</v>
      </c>
      <c r="C101" s="19">
        <f>'Agronoma tabula'!C111</f>
        <v>0</v>
      </c>
      <c r="D101" s="19">
        <f>'Agronoma tabula'!D111</f>
        <v>0</v>
      </c>
      <c r="E101" s="19">
        <f>'Agronoma tabula'!E111</f>
        <v>0</v>
      </c>
      <c r="F101" s="61">
        <f>'Agronoma tabula'!F111</f>
        <v>0</v>
      </c>
      <c r="G101" s="63">
        <f>'Agronoma tabula'!G111</f>
        <v>0</v>
      </c>
      <c r="H101" s="62">
        <f>'Agronoma tabula'!H111</f>
        <v>0</v>
      </c>
      <c r="I101" s="19">
        <f>'Agronoma tabula'!I111</f>
        <v>0</v>
      </c>
      <c r="J101" s="19">
        <f>'Agronoma tabula'!J111</f>
        <v>0</v>
      </c>
      <c r="K101" s="77">
        <f>'Agronoma tabula'!K111</f>
        <v>0</v>
      </c>
      <c r="L101" s="21">
        <f>'Agronoma tabula'!L111</f>
        <v>0</v>
      </c>
      <c r="M101" s="64">
        <f>'Agronoma tabula'!M111</f>
        <v>0</v>
      </c>
      <c r="N101" s="20">
        <f>'Agronoma tabula'!N111</f>
        <v>0</v>
      </c>
      <c r="O101" s="22">
        <f>'Agronoma tabula'!O111</f>
        <v>0</v>
      </c>
      <c r="P101" s="47"/>
      <c r="Q101" s="69">
        <f t="shared" si="5"/>
        <v>0</v>
      </c>
      <c r="R101" s="69">
        <f t="shared" si="6"/>
        <v>0</v>
      </c>
      <c r="S101" s="70"/>
      <c r="T101" s="70"/>
      <c r="U101" s="69">
        <f t="shared" si="7"/>
        <v>0</v>
      </c>
      <c r="V101" s="46">
        <f>IF(OR('BTA darbinieks'!M101=Dati!$U$12,'BTA darbinieks'!I101=Dati!$U$17,'BTA darbinieks'!I101=Dati!$U$18),'BTA darbinieks'!H101*'BTA darbinieks'!Q101*'BTA darbinieks'!S101,IF(S101&gt;0,Q101*S101,'BTA darbinieks'!R101-U101))</f>
        <v>0</v>
      </c>
      <c r="W101" s="75">
        <f>'Agronoma tabula'!$R111</f>
        <v>0</v>
      </c>
    </row>
    <row r="102" spans="2:23" ht="28.5" customHeight="1" x14ac:dyDescent="0.2">
      <c r="B102" s="18">
        <f>'Agronoma tabula'!B112</f>
        <v>90</v>
      </c>
      <c r="C102" s="19">
        <f>'Agronoma tabula'!C112</f>
        <v>0</v>
      </c>
      <c r="D102" s="19">
        <f>'Agronoma tabula'!D112</f>
        <v>0</v>
      </c>
      <c r="E102" s="19">
        <f>'Agronoma tabula'!E112</f>
        <v>0</v>
      </c>
      <c r="F102" s="61">
        <f>'Agronoma tabula'!F112</f>
        <v>0</v>
      </c>
      <c r="G102" s="63">
        <f>'Agronoma tabula'!G112</f>
        <v>0</v>
      </c>
      <c r="H102" s="62">
        <f>'Agronoma tabula'!H112</f>
        <v>0</v>
      </c>
      <c r="I102" s="19">
        <f>'Agronoma tabula'!I112</f>
        <v>0</v>
      </c>
      <c r="J102" s="19">
        <f>'Agronoma tabula'!J112</f>
        <v>0</v>
      </c>
      <c r="K102" s="77">
        <f>'Agronoma tabula'!K112</f>
        <v>0</v>
      </c>
      <c r="L102" s="21">
        <f>'Agronoma tabula'!L112</f>
        <v>0</v>
      </c>
      <c r="M102" s="64">
        <f>'Agronoma tabula'!M112</f>
        <v>0</v>
      </c>
      <c r="N102" s="20">
        <f>'Agronoma tabula'!N112</f>
        <v>0</v>
      </c>
      <c r="O102" s="22">
        <f>'Agronoma tabula'!O112</f>
        <v>0</v>
      </c>
      <c r="P102" s="47"/>
      <c r="Q102" s="69">
        <f t="shared" si="5"/>
        <v>0</v>
      </c>
      <c r="R102" s="69">
        <f t="shared" si="6"/>
        <v>0</v>
      </c>
      <c r="S102" s="70"/>
      <c r="T102" s="70"/>
      <c r="U102" s="69">
        <f t="shared" si="7"/>
        <v>0</v>
      </c>
      <c r="V102" s="46">
        <f>IF(OR('BTA darbinieks'!M102=Dati!$U$12,'BTA darbinieks'!I102=Dati!$U$17,'BTA darbinieks'!I102=Dati!$U$18),'BTA darbinieks'!H102*'BTA darbinieks'!Q102*'BTA darbinieks'!S102,IF(S102&gt;0,Q102*S102,'BTA darbinieks'!R102-U102))</f>
        <v>0</v>
      </c>
      <c r="W102" s="75">
        <f>'Agronoma tabula'!$R112</f>
        <v>0</v>
      </c>
    </row>
    <row r="103" spans="2:23" ht="28.5" customHeight="1" x14ac:dyDescent="0.2">
      <c r="B103" s="18">
        <f>'Agronoma tabula'!B113</f>
        <v>91</v>
      </c>
      <c r="C103" s="19">
        <f>'Agronoma tabula'!C113</f>
        <v>0</v>
      </c>
      <c r="D103" s="19">
        <f>'Agronoma tabula'!D113</f>
        <v>0</v>
      </c>
      <c r="E103" s="19">
        <f>'Agronoma tabula'!E113</f>
        <v>0</v>
      </c>
      <c r="F103" s="61">
        <f>'Agronoma tabula'!F113</f>
        <v>0</v>
      </c>
      <c r="G103" s="63">
        <f>'Agronoma tabula'!G113</f>
        <v>0</v>
      </c>
      <c r="H103" s="62">
        <f>'Agronoma tabula'!H113</f>
        <v>0</v>
      </c>
      <c r="I103" s="19">
        <f>'Agronoma tabula'!I113</f>
        <v>0</v>
      </c>
      <c r="J103" s="19">
        <f>'Agronoma tabula'!J113</f>
        <v>0</v>
      </c>
      <c r="K103" s="77">
        <f>'Agronoma tabula'!K113</f>
        <v>0</v>
      </c>
      <c r="L103" s="21">
        <f>'Agronoma tabula'!L113</f>
        <v>0</v>
      </c>
      <c r="M103" s="64">
        <f>'Agronoma tabula'!M113</f>
        <v>0</v>
      </c>
      <c r="N103" s="20">
        <f>'Agronoma tabula'!N113</f>
        <v>0</v>
      </c>
      <c r="O103" s="22">
        <f>'Agronoma tabula'!O113</f>
        <v>0</v>
      </c>
      <c r="P103" s="47"/>
      <c r="Q103" s="69">
        <f t="shared" si="5"/>
        <v>0</v>
      </c>
      <c r="R103" s="69">
        <f t="shared" si="6"/>
        <v>0</v>
      </c>
      <c r="S103" s="70"/>
      <c r="T103" s="70"/>
      <c r="U103" s="69">
        <f t="shared" si="7"/>
        <v>0</v>
      </c>
      <c r="V103" s="46">
        <f>IF(OR('BTA darbinieks'!M103=Dati!$U$12,'BTA darbinieks'!I103=Dati!$U$17,'BTA darbinieks'!I103=Dati!$U$18),'BTA darbinieks'!H103*'BTA darbinieks'!Q103*'BTA darbinieks'!S103,IF(S103&gt;0,Q103*S103,'BTA darbinieks'!R103-U103))</f>
        <v>0</v>
      </c>
      <c r="W103" s="75">
        <f>'Agronoma tabula'!$R113</f>
        <v>0</v>
      </c>
    </row>
    <row r="104" spans="2:23" ht="28.5" customHeight="1" x14ac:dyDescent="0.2">
      <c r="B104" s="18">
        <f>'Agronoma tabula'!B114</f>
        <v>92</v>
      </c>
      <c r="C104" s="19">
        <f>'Agronoma tabula'!C114</f>
        <v>0</v>
      </c>
      <c r="D104" s="19">
        <f>'Agronoma tabula'!D114</f>
        <v>0</v>
      </c>
      <c r="E104" s="19">
        <f>'Agronoma tabula'!E114</f>
        <v>0</v>
      </c>
      <c r="F104" s="61">
        <f>'Agronoma tabula'!F114</f>
        <v>0</v>
      </c>
      <c r="G104" s="63">
        <f>'Agronoma tabula'!G114</f>
        <v>0</v>
      </c>
      <c r="H104" s="62">
        <f>'Agronoma tabula'!H114</f>
        <v>0</v>
      </c>
      <c r="I104" s="19">
        <f>'Agronoma tabula'!I114</f>
        <v>0</v>
      </c>
      <c r="J104" s="19">
        <f>'Agronoma tabula'!J114</f>
        <v>0</v>
      </c>
      <c r="K104" s="77">
        <f>'Agronoma tabula'!K114</f>
        <v>0</v>
      </c>
      <c r="L104" s="21">
        <f>'Agronoma tabula'!L114</f>
        <v>0</v>
      </c>
      <c r="M104" s="64">
        <f>'Agronoma tabula'!M114</f>
        <v>0</v>
      </c>
      <c r="N104" s="20">
        <f>'Agronoma tabula'!N114</f>
        <v>0</v>
      </c>
      <c r="O104" s="22">
        <f>'Agronoma tabula'!O114</f>
        <v>0</v>
      </c>
      <c r="P104" s="47"/>
      <c r="Q104" s="69">
        <f t="shared" si="5"/>
        <v>0</v>
      </c>
      <c r="R104" s="69">
        <f t="shared" si="6"/>
        <v>0</v>
      </c>
      <c r="S104" s="70"/>
      <c r="T104" s="70"/>
      <c r="U104" s="69">
        <f t="shared" si="7"/>
        <v>0</v>
      </c>
      <c r="V104" s="46">
        <f>IF(OR('BTA darbinieks'!M104=Dati!$U$12,'BTA darbinieks'!I104=Dati!$U$17,'BTA darbinieks'!I104=Dati!$U$18),'BTA darbinieks'!H104*'BTA darbinieks'!Q104*'BTA darbinieks'!S104,IF(S104&gt;0,Q104*S104,'BTA darbinieks'!R104-U104))</f>
        <v>0</v>
      </c>
      <c r="W104" s="75">
        <f>'Agronoma tabula'!$R114</f>
        <v>0</v>
      </c>
    </row>
    <row r="105" spans="2:23" ht="28.5" customHeight="1" x14ac:dyDescent="0.2">
      <c r="B105" s="18">
        <f>'Agronoma tabula'!B115</f>
        <v>93</v>
      </c>
      <c r="C105" s="19">
        <f>'Agronoma tabula'!C115</f>
        <v>0</v>
      </c>
      <c r="D105" s="19">
        <f>'Agronoma tabula'!D115</f>
        <v>0</v>
      </c>
      <c r="E105" s="19">
        <f>'Agronoma tabula'!E115</f>
        <v>0</v>
      </c>
      <c r="F105" s="61">
        <f>'Agronoma tabula'!F115</f>
        <v>0</v>
      </c>
      <c r="G105" s="63">
        <f>'Agronoma tabula'!G115</f>
        <v>0</v>
      </c>
      <c r="H105" s="62">
        <f>'Agronoma tabula'!H115</f>
        <v>0</v>
      </c>
      <c r="I105" s="19">
        <f>'Agronoma tabula'!I115</f>
        <v>0</v>
      </c>
      <c r="J105" s="19">
        <f>'Agronoma tabula'!J115</f>
        <v>0</v>
      </c>
      <c r="K105" s="77">
        <f>'Agronoma tabula'!K115</f>
        <v>0</v>
      </c>
      <c r="L105" s="21">
        <f>'Agronoma tabula'!L115</f>
        <v>0</v>
      </c>
      <c r="M105" s="64">
        <f>'Agronoma tabula'!M115</f>
        <v>0</v>
      </c>
      <c r="N105" s="20">
        <f>'Agronoma tabula'!N115</f>
        <v>0</v>
      </c>
      <c r="O105" s="22">
        <f>'Agronoma tabula'!O115</f>
        <v>0</v>
      </c>
      <c r="P105" s="47"/>
      <c r="Q105" s="69">
        <f t="shared" si="5"/>
        <v>0</v>
      </c>
      <c r="R105" s="69">
        <f t="shared" si="6"/>
        <v>0</v>
      </c>
      <c r="S105" s="70"/>
      <c r="T105" s="70"/>
      <c r="U105" s="69">
        <f t="shared" si="7"/>
        <v>0</v>
      </c>
      <c r="V105" s="46">
        <f>IF(OR('BTA darbinieks'!M105=Dati!$U$12,'BTA darbinieks'!I105=Dati!$U$17,'BTA darbinieks'!I105=Dati!$U$18),'BTA darbinieks'!H105*'BTA darbinieks'!Q105*'BTA darbinieks'!S105,IF(S105&gt;0,Q105*S105,'BTA darbinieks'!R105-U105))</f>
        <v>0</v>
      </c>
      <c r="W105" s="75">
        <f>'Agronoma tabula'!$R115</f>
        <v>0</v>
      </c>
    </row>
    <row r="106" spans="2:23" ht="28.5" customHeight="1" x14ac:dyDescent="0.2">
      <c r="B106" s="18">
        <f>'Agronoma tabula'!B116</f>
        <v>94</v>
      </c>
      <c r="C106" s="19">
        <f>'Agronoma tabula'!C116</f>
        <v>0</v>
      </c>
      <c r="D106" s="19">
        <f>'Agronoma tabula'!D116</f>
        <v>0</v>
      </c>
      <c r="E106" s="19">
        <f>'Agronoma tabula'!E116</f>
        <v>0</v>
      </c>
      <c r="F106" s="61">
        <f>'Agronoma tabula'!F116</f>
        <v>0</v>
      </c>
      <c r="G106" s="63">
        <f>'Agronoma tabula'!G116</f>
        <v>0</v>
      </c>
      <c r="H106" s="62">
        <f>'Agronoma tabula'!H116</f>
        <v>0</v>
      </c>
      <c r="I106" s="19">
        <f>'Agronoma tabula'!I116</f>
        <v>0</v>
      </c>
      <c r="J106" s="19">
        <f>'Agronoma tabula'!J116</f>
        <v>0</v>
      </c>
      <c r="K106" s="77">
        <f>'Agronoma tabula'!K116</f>
        <v>0</v>
      </c>
      <c r="L106" s="21">
        <f>'Agronoma tabula'!L116</f>
        <v>0</v>
      </c>
      <c r="M106" s="64">
        <f>'Agronoma tabula'!M116</f>
        <v>0</v>
      </c>
      <c r="N106" s="20">
        <f>'Agronoma tabula'!N116</f>
        <v>0</v>
      </c>
      <c r="O106" s="22">
        <f>'Agronoma tabula'!O116</f>
        <v>0</v>
      </c>
      <c r="P106" s="47"/>
      <c r="Q106" s="69">
        <f t="shared" si="5"/>
        <v>0</v>
      </c>
      <c r="R106" s="69">
        <f t="shared" si="6"/>
        <v>0</v>
      </c>
      <c r="S106" s="70"/>
      <c r="T106" s="70"/>
      <c r="U106" s="69">
        <f t="shared" si="7"/>
        <v>0</v>
      </c>
      <c r="V106" s="46">
        <f>IF(OR('BTA darbinieks'!M106=Dati!$U$12,'BTA darbinieks'!I106=Dati!$U$17,'BTA darbinieks'!I106=Dati!$U$18),'BTA darbinieks'!H106*'BTA darbinieks'!Q106*'BTA darbinieks'!S106,IF(S106&gt;0,Q106*S106,'BTA darbinieks'!R106-U106))</f>
        <v>0</v>
      </c>
      <c r="W106" s="75">
        <f>'Agronoma tabula'!$R116</f>
        <v>0</v>
      </c>
    </row>
    <row r="107" spans="2:23" ht="28.5" customHeight="1" x14ac:dyDescent="0.2">
      <c r="B107" s="18">
        <f>'Agronoma tabula'!B117</f>
        <v>95</v>
      </c>
      <c r="C107" s="19">
        <f>'Agronoma tabula'!C117</f>
        <v>0</v>
      </c>
      <c r="D107" s="19">
        <f>'Agronoma tabula'!D117</f>
        <v>0</v>
      </c>
      <c r="E107" s="19">
        <f>'Agronoma tabula'!E117</f>
        <v>0</v>
      </c>
      <c r="F107" s="61">
        <f>'Agronoma tabula'!F117</f>
        <v>0</v>
      </c>
      <c r="G107" s="63">
        <f>'Agronoma tabula'!G117</f>
        <v>0</v>
      </c>
      <c r="H107" s="62">
        <f>'Agronoma tabula'!H117</f>
        <v>0</v>
      </c>
      <c r="I107" s="19">
        <f>'Agronoma tabula'!I117</f>
        <v>0</v>
      </c>
      <c r="J107" s="19">
        <f>'Agronoma tabula'!J117</f>
        <v>0</v>
      </c>
      <c r="K107" s="77">
        <f>'Agronoma tabula'!K117</f>
        <v>0</v>
      </c>
      <c r="L107" s="21">
        <f>'Agronoma tabula'!L117</f>
        <v>0</v>
      </c>
      <c r="M107" s="64">
        <f>'Agronoma tabula'!M117</f>
        <v>0</v>
      </c>
      <c r="N107" s="20">
        <f>'Agronoma tabula'!N117</f>
        <v>0</v>
      </c>
      <c r="O107" s="22">
        <f>'Agronoma tabula'!O117</f>
        <v>0</v>
      </c>
      <c r="P107" s="47"/>
      <c r="Q107" s="69">
        <f t="shared" si="5"/>
        <v>0</v>
      </c>
      <c r="R107" s="69">
        <f t="shared" si="6"/>
        <v>0</v>
      </c>
      <c r="S107" s="70"/>
      <c r="T107" s="70"/>
      <c r="U107" s="69">
        <f t="shared" si="7"/>
        <v>0</v>
      </c>
      <c r="V107" s="46">
        <f>IF(OR('BTA darbinieks'!M107=Dati!$U$12,'BTA darbinieks'!I107=Dati!$U$17,'BTA darbinieks'!I107=Dati!$U$18),'BTA darbinieks'!H107*'BTA darbinieks'!Q107*'BTA darbinieks'!S107,IF(S107&gt;0,Q107*S107,'BTA darbinieks'!R107-U107))</f>
        <v>0</v>
      </c>
      <c r="W107" s="75">
        <f>'Agronoma tabula'!$R117</f>
        <v>0</v>
      </c>
    </row>
    <row r="108" spans="2:23" ht="28.5" customHeight="1" x14ac:dyDescent="0.2">
      <c r="B108" s="18">
        <f>'Agronoma tabula'!B118</f>
        <v>96</v>
      </c>
      <c r="C108" s="19">
        <f>'Agronoma tabula'!C118</f>
        <v>0</v>
      </c>
      <c r="D108" s="19">
        <f>'Agronoma tabula'!D118</f>
        <v>0</v>
      </c>
      <c r="E108" s="19">
        <f>'Agronoma tabula'!E118</f>
        <v>0</v>
      </c>
      <c r="F108" s="61">
        <f>'Agronoma tabula'!F118</f>
        <v>0</v>
      </c>
      <c r="G108" s="63">
        <f>'Agronoma tabula'!G118</f>
        <v>0</v>
      </c>
      <c r="H108" s="62">
        <f>'Agronoma tabula'!H118</f>
        <v>0</v>
      </c>
      <c r="I108" s="19">
        <f>'Agronoma tabula'!I118</f>
        <v>0</v>
      </c>
      <c r="J108" s="19">
        <f>'Agronoma tabula'!J118</f>
        <v>0</v>
      </c>
      <c r="K108" s="77">
        <f>'Agronoma tabula'!K118</f>
        <v>0</v>
      </c>
      <c r="L108" s="21">
        <f>'Agronoma tabula'!L118</f>
        <v>0</v>
      </c>
      <c r="M108" s="64">
        <f>'Agronoma tabula'!M118</f>
        <v>0</v>
      </c>
      <c r="N108" s="20">
        <f>'Agronoma tabula'!N118</f>
        <v>0</v>
      </c>
      <c r="O108" s="22">
        <f>'Agronoma tabula'!O118</f>
        <v>0</v>
      </c>
      <c r="P108" s="47"/>
      <c r="Q108" s="69">
        <f t="shared" si="5"/>
        <v>0</v>
      </c>
      <c r="R108" s="69">
        <f t="shared" si="6"/>
        <v>0</v>
      </c>
      <c r="S108" s="70"/>
      <c r="T108" s="70"/>
      <c r="U108" s="69">
        <f t="shared" si="7"/>
        <v>0</v>
      </c>
      <c r="V108" s="46">
        <f>IF(OR('BTA darbinieks'!M108=Dati!$U$12,'BTA darbinieks'!I108=Dati!$U$17,'BTA darbinieks'!I108=Dati!$U$18),'BTA darbinieks'!H108*'BTA darbinieks'!Q108*'BTA darbinieks'!S108,IF(S108&gt;0,Q108*S108,'BTA darbinieks'!R108-U108))</f>
        <v>0</v>
      </c>
      <c r="W108" s="75">
        <f>'Agronoma tabula'!$R118</f>
        <v>0</v>
      </c>
    </row>
    <row r="109" spans="2:23" ht="28.5" customHeight="1" x14ac:dyDescent="0.2">
      <c r="B109" s="18">
        <f>'Agronoma tabula'!B119</f>
        <v>97</v>
      </c>
      <c r="C109" s="19">
        <f>'Agronoma tabula'!C119</f>
        <v>0</v>
      </c>
      <c r="D109" s="19">
        <f>'Agronoma tabula'!D119</f>
        <v>0</v>
      </c>
      <c r="E109" s="19">
        <f>'Agronoma tabula'!E119</f>
        <v>0</v>
      </c>
      <c r="F109" s="61">
        <f>'Agronoma tabula'!F119</f>
        <v>0</v>
      </c>
      <c r="G109" s="63">
        <f>'Agronoma tabula'!G119</f>
        <v>0</v>
      </c>
      <c r="H109" s="62">
        <f>'Agronoma tabula'!H119</f>
        <v>0</v>
      </c>
      <c r="I109" s="19">
        <f>'Agronoma tabula'!I119</f>
        <v>0</v>
      </c>
      <c r="J109" s="19">
        <f>'Agronoma tabula'!J119</f>
        <v>0</v>
      </c>
      <c r="K109" s="77">
        <f>'Agronoma tabula'!K119</f>
        <v>0</v>
      </c>
      <c r="L109" s="21">
        <f>'Agronoma tabula'!L119</f>
        <v>0</v>
      </c>
      <c r="M109" s="64">
        <f>'Agronoma tabula'!M119</f>
        <v>0</v>
      </c>
      <c r="N109" s="20">
        <f>'Agronoma tabula'!N119</f>
        <v>0</v>
      </c>
      <c r="O109" s="22">
        <f>'Agronoma tabula'!O119</f>
        <v>0</v>
      </c>
      <c r="P109" s="47"/>
      <c r="Q109" s="69">
        <f t="shared" ref="Q109:Q112" si="8">P109*F109</f>
        <v>0</v>
      </c>
      <c r="R109" s="69">
        <f t="shared" si="6"/>
        <v>0</v>
      </c>
      <c r="S109" s="70"/>
      <c r="T109" s="70"/>
      <c r="U109" s="69">
        <f t="shared" si="7"/>
        <v>0</v>
      </c>
      <c r="V109" s="46">
        <f>IF(OR('BTA darbinieks'!M109=Dati!$U$12,'BTA darbinieks'!I109=Dati!$U$17,'BTA darbinieks'!I109=Dati!$U$18),'BTA darbinieks'!H109*'BTA darbinieks'!Q109*'BTA darbinieks'!S109,IF(S109&gt;0,Q109*S109,'BTA darbinieks'!R109-U109))</f>
        <v>0</v>
      </c>
      <c r="W109" s="75">
        <f>'Agronoma tabula'!$R119</f>
        <v>0</v>
      </c>
    </row>
    <row r="110" spans="2:23" ht="28.5" customHeight="1" x14ac:dyDescent="0.2">
      <c r="B110" s="18">
        <f>'Agronoma tabula'!B120</f>
        <v>98</v>
      </c>
      <c r="C110" s="19">
        <f>'Agronoma tabula'!C120</f>
        <v>0</v>
      </c>
      <c r="D110" s="19">
        <f>'Agronoma tabula'!D120</f>
        <v>0</v>
      </c>
      <c r="E110" s="19">
        <f>'Agronoma tabula'!E120</f>
        <v>0</v>
      </c>
      <c r="F110" s="61">
        <f>'Agronoma tabula'!F120</f>
        <v>0</v>
      </c>
      <c r="G110" s="63">
        <f>'Agronoma tabula'!G120</f>
        <v>0</v>
      </c>
      <c r="H110" s="62">
        <f>'Agronoma tabula'!H120</f>
        <v>0</v>
      </c>
      <c r="I110" s="19">
        <f>'Agronoma tabula'!I120</f>
        <v>0</v>
      </c>
      <c r="J110" s="19">
        <f>'Agronoma tabula'!J120</f>
        <v>0</v>
      </c>
      <c r="K110" s="77">
        <f>'Agronoma tabula'!K120</f>
        <v>0</v>
      </c>
      <c r="L110" s="21">
        <f>'Agronoma tabula'!L120</f>
        <v>0</v>
      </c>
      <c r="M110" s="64">
        <f>'Agronoma tabula'!M120</f>
        <v>0</v>
      </c>
      <c r="N110" s="20">
        <f>'Agronoma tabula'!N120</f>
        <v>0</v>
      </c>
      <c r="O110" s="22">
        <f>'Agronoma tabula'!O120</f>
        <v>0</v>
      </c>
      <c r="P110" s="47"/>
      <c r="Q110" s="69">
        <f t="shared" si="8"/>
        <v>0</v>
      </c>
      <c r="R110" s="69">
        <f t="shared" si="6"/>
        <v>0</v>
      </c>
      <c r="S110" s="70"/>
      <c r="T110" s="70"/>
      <c r="U110" s="69">
        <f t="shared" si="7"/>
        <v>0</v>
      </c>
      <c r="V110" s="46">
        <f>IF(OR('BTA darbinieks'!M110=Dati!$U$12,'BTA darbinieks'!I110=Dati!$U$17,'BTA darbinieks'!I110=Dati!$U$18),'BTA darbinieks'!H110*'BTA darbinieks'!Q110*'BTA darbinieks'!S110,IF(S110&gt;0,Q110*S110,'BTA darbinieks'!R110-U110))</f>
        <v>0</v>
      </c>
      <c r="W110" s="75">
        <f>'Agronoma tabula'!$R120</f>
        <v>0</v>
      </c>
    </row>
    <row r="111" spans="2:23" ht="28.5" customHeight="1" x14ac:dyDescent="0.2">
      <c r="B111" s="18">
        <f>'Agronoma tabula'!B121</f>
        <v>99</v>
      </c>
      <c r="C111" s="19">
        <f>'Agronoma tabula'!C121</f>
        <v>0</v>
      </c>
      <c r="D111" s="19">
        <f>'Agronoma tabula'!D121</f>
        <v>0</v>
      </c>
      <c r="E111" s="19">
        <f>'Agronoma tabula'!E121</f>
        <v>0</v>
      </c>
      <c r="F111" s="61">
        <f>'Agronoma tabula'!F121</f>
        <v>0</v>
      </c>
      <c r="G111" s="63">
        <f>'Agronoma tabula'!G121</f>
        <v>0</v>
      </c>
      <c r="H111" s="62">
        <f>'Agronoma tabula'!H121</f>
        <v>0</v>
      </c>
      <c r="I111" s="19">
        <f>'Agronoma tabula'!I121</f>
        <v>0</v>
      </c>
      <c r="J111" s="19">
        <f>'Agronoma tabula'!J121</f>
        <v>0</v>
      </c>
      <c r="K111" s="77">
        <f>'Agronoma tabula'!K121</f>
        <v>0</v>
      </c>
      <c r="L111" s="21">
        <f>'Agronoma tabula'!L121</f>
        <v>0</v>
      </c>
      <c r="M111" s="64">
        <f>'Agronoma tabula'!M121</f>
        <v>0</v>
      </c>
      <c r="N111" s="20">
        <f>'Agronoma tabula'!N121</f>
        <v>0</v>
      </c>
      <c r="O111" s="22">
        <f>'Agronoma tabula'!O121</f>
        <v>0</v>
      </c>
      <c r="P111" s="47"/>
      <c r="Q111" s="69">
        <f t="shared" si="8"/>
        <v>0</v>
      </c>
      <c r="R111" s="69">
        <f t="shared" si="6"/>
        <v>0</v>
      </c>
      <c r="S111" s="70"/>
      <c r="T111" s="70"/>
      <c r="U111" s="69">
        <f t="shared" si="7"/>
        <v>0</v>
      </c>
      <c r="V111" s="46">
        <f>IF(OR('BTA darbinieks'!M111=Dati!$U$12,'BTA darbinieks'!I111=Dati!$U$17,'BTA darbinieks'!I111=Dati!$U$18),'BTA darbinieks'!H111*'BTA darbinieks'!Q111*'BTA darbinieks'!S111,IF(S111&gt;0,Q111*S111,'BTA darbinieks'!R111-U111))</f>
        <v>0</v>
      </c>
      <c r="W111" s="75">
        <f>'Agronoma tabula'!$R121</f>
        <v>0</v>
      </c>
    </row>
    <row r="112" spans="2:23" ht="28.5" customHeight="1" thickBot="1" x14ac:dyDescent="0.25">
      <c r="B112" s="23">
        <f>'Agronoma tabula'!B122</f>
        <v>100</v>
      </c>
      <c r="C112" s="24">
        <f>'Agronoma tabula'!C122</f>
        <v>0</v>
      </c>
      <c r="D112" s="24">
        <f>'Agronoma tabula'!D122</f>
        <v>0</v>
      </c>
      <c r="E112" s="24">
        <f>'Agronoma tabula'!E122</f>
        <v>0</v>
      </c>
      <c r="F112" s="71">
        <f>'Agronoma tabula'!F122</f>
        <v>0</v>
      </c>
      <c r="G112" s="72">
        <f>'Agronoma tabula'!G122</f>
        <v>0</v>
      </c>
      <c r="H112" s="73">
        <f>'Agronoma tabula'!H122</f>
        <v>0</v>
      </c>
      <c r="I112" s="24">
        <f>'Agronoma tabula'!I122</f>
        <v>0</v>
      </c>
      <c r="J112" s="24">
        <f>'Agronoma tabula'!J122</f>
        <v>0</v>
      </c>
      <c r="K112" s="77">
        <f>'Agronoma tabula'!K122</f>
        <v>0</v>
      </c>
      <c r="L112" s="74">
        <f>'Agronoma tabula'!L122</f>
        <v>0</v>
      </c>
      <c r="M112" s="65">
        <f>'Agronoma tabula'!M122</f>
        <v>0</v>
      </c>
      <c r="N112" s="25">
        <f>'Agronoma tabula'!N122</f>
        <v>0</v>
      </c>
      <c r="O112" s="26">
        <f>'Agronoma tabula'!O122</f>
        <v>0</v>
      </c>
      <c r="P112" s="48"/>
      <c r="Q112" s="49">
        <f t="shared" si="8"/>
        <v>0</v>
      </c>
      <c r="R112" s="69">
        <f t="shared" si="6"/>
        <v>0</v>
      </c>
      <c r="S112" s="50"/>
      <c r="T112" s="50"/>
      <c r="U112" s="49">
        <f t="shared" si="7"/>
        <v>0</v>
      </c>
      <c r="V112" s="46">
        <f>IF(OR('BTA darbinieks'!M112=Dati!$U$12,'BTA darbinieks'!I112=Dati!$U$17,'BTA darbinieks'!I112=Dati!$U$18),'BTA darbinieks'!H112*'BTA darbinieks'!Q112*'BTA darbinieks'!S112,IF(S112&gt;0,Q112*S112,'BTA darbinieks'!R112-U112))</f>
        <v>0</v>
      </c>
      <c r="W112" s="75">
        <f>'Agronoma tabula'!$R122</f>
        <v>0</v>
      </c>
    </row>
    <row r="113" spans="2:14" x14ac:dyDescent="0.2">
      <c r="B113" s="19"/>
      <c r="C113" s="19"/>
      <c r="D113" s="19"/>
      <c r="E113" s="19"/>
      <c r="F113" s="19"/>
      <c r="G113" s="19"/>
      <c r="H113" s="19"/>
      <c r="I113" s="19"/>
      <c r="J113" s="19"/>
      <c r="K113" s="21"/>
      <c r="L113" s="19"/>
      <c r="M113" s="19"/>
      <c r="N113" s="51"/>
    </row>
    <row r="114" spans="2:14" x14ac:dyDescent="0.2">
      <c r="B114" s="19"/>
      <c r="C114" s="19"/>
      <c r="D114" s="19"/>
      <c r="E114" s="19"/>
      <c r="F114" s="19"/>
      <c r="G114" s="19"/>
      <c r="H114" s="19"/>
      <c r="I114" s="19"/>
      <c r="J114" s="19"/>
      <c r="K114" s="21"/>
      <c r="L114" s="19"/>
      <c r="M114" s="19"/>
      <c r="N114" s="51"/>
    </row>
    <row r="115" spans="2:14" x14ac:dyDescent="0.2">
      <c r="B115" s="19"/>
      <c r="C115" s="19"/>
      <c r="D115" s="19"/>
      <c r="E115" s="19"/>
      <c r="F115" s="19"/>
      <c r="G115" s="19"/>
      <c r="H115" s="19"/>
      <c r="I115" s="19"/>
      <c r="J115" s="19"/>
      <c r="K115" s="21"/>
      <c r="L115" s="19"/>
      <c r="M115" s="19"/>
      <c r="N115" s="51"/>
    </row>
    <row r="116" spans="2:14" x14ac:dyDescent="0.2">
      <c r="B116" s="19"/>
      <c r="C116" s="19"/>
      <c r="D116" s="19"/>
      <c r="E116" s="19"/>
      <c r="F116" s="19"/>
      <c r="G116" s="19"/>
      <c r="H116" s="19"/>
      <c r="I116" s="19"/>
      <c r="J116" s="19"/>
      <c r="K116" s="21"/>
      <c r="L116" s="19"/>
      <c r="M116" s="19"/>
      <c r="N116" s="51"/>
    </row>
    <row r="117" spans="2:14" x14ac:dyDescent="0.2">
      <c r="B117" s="19"/>
      <c r="C117" s="19"/>
      <c r="D117" s="19"/>
      <c r="E117" s="19"/>
      <c r="F117" s="19"/>
      <c r="G117" s="19"/>
      <c r="H117" s="19"/>
      <c r="I117" s="19"/>
      <c r="J117" s="19"/>
      <c r="K117" s="21"/>
      <c r="L117" s="19"/>
      <c r="M117" s="19"/>
      <c r="N117" s="51"/>
    </row>
    <row r="118" spans="2:14" x14ac:dyDescent="0.2">
      <c r="B118" s="19"/>
      <c r="C118" s="19"/>
      <c r="D118" s="19"/>
      <c r="E118" s="19"/>
      <c r="F118" s="19"/>
      <c r="G118" s="19"/>
      <c r="H118" s="19"/>
      <c r="I118" s="19"/>
      <c r="J118" s="19"/>
      <c r="K118" s="21"/>
      <c r="L118" s="19"/>
      <c r="M118" s="19"/>
      <c r="N118" s="51"/>
    </row>
    <row r="119" spans="2:14" x14ac:dyDescent="0.2">
      <c r="B119" s="19"/>
      <c r="C119" s="19"/>
      <c r="D119" s="19"/>
      <c r="E119" s="19"/>
      <c r="F119" s="19"/>
      <c r="G119" s="19"/>
      <c r="H119" s="19"/>
      <c r="I119" s="19"/>
      <c r="J119" s="19"/>
      <c r="K119" s="21"/>
      <c r="L119" s="19"/>
      <c r="M119" s="19"/>
      <c r="N119" s="51"/>
    </row>
    <row r="120" spans="2:14" x14ac:dyDescent="0.2">
      <c r="B120" s="19"/>
      <c r="C120" s="19"/>
      <c r="D120" s="19"/>
      <c r="E120" s="19"/>
      <c r="F120" s="19"/>
      <c r="G120" s="19"/>
      <c r="H120" s="19"/>
      <c r="I120" s="19"/>
      <c r="J120" s="19"/>
      <c r="K120" s="21"/>
      <c r="L120" s="19"/>
      <c r="M120" s="19"/>
      <c r="N120" s="51"/>
    </row>
    <row r="121" spans="2:14" x14ac:dyDescent="0.2">
      <c r="B121" s="19"/>
      <c r="C121" s="19"/>
      <c r="D121" s="19"/>
      <c r="E121" s="19"/>
      <c r="F121" s="19"/>
      <c r="G121" s="19"/>
      <c r="H121" s="19"/>
      <c r="I121" s="19"/>
      <c r="J121" s="19"/>
      <c r="K121" s="21"/>
      <c r="L121" s="19"/>
      <c r="M121" s="19"/>
      <c r="N121" s="51"/>
    </row>
    <row r="122" spans="2:14" x14ac:dyDescent="0.2">
      <c r="B122" s="19"/>
      <c r="C122" s="19"/>
      <c r="D122" s="19"/>
      <c r="E122" s="19"/>
      <c r="F122" s="19"/>
      <c r="G122" s="19"/>
      <c r="H122" s="19"/>
      <c r="I122" s="19"/>
      <c r="J122" s="19"/>
      <c r="K122" s="21"/>
      <c r="L122" s="19"/>
      <c r="M122" s="19"/>
      <c r="N122" s="51"/>
    </row>
    <row r="123" spans="2:14" x14ac:dyDescent="0.2">
      <c r="B123" s="19"/>
      <c r="C123" s="19"/>
      <c r="D123" s="19"/>
      <c r="E123" s="19"/>
      <c r="F123" s="19"/>
      <c r="G123" s="19"/>
      <c r="H123" s="19"/>
      <c r="I123" s="19"/>
      <c r="J123" s="19"/>
      <c r="K123" s="21"/>
      <c r="L123" s="19"/>
      <c r="M123" s="19"/>
      <c r="N123" s="51"/>
    </row>
    <row r="124" spans="2:14" x14ac:dyDescent="0.2">
      <c r="B124" s="19"/>
      <c r="C124" s="19"/>
      <c r="D124" s="19"/>
      <c r="E124" s="19"/>
      <c r="F124" s="19"/>
      <c r="G124" s="19"/>
      <c r="H124" s="19"/>
      <c r="I124" s="19"/>
      <c r="J124" s="19"/>
      <c r="K124" s="21"/>
      <c r="L124" s="19"/>
      <c r="M124" s="19"/>
      <c r="N124" s="51"/>
    </row>
    <row r="125" spans="2:14" x14ac:dyDescent="0.2">
      <c r="B125" s="19"/>
      <c r="C125" s="19"/>
      <c r="D125" s="19"/>
      <c r="E125" s="19"/>
      <c r="F125" s="19"/>
      <c r="G125" s="19"/>
      <c r="H125" s="19"/>
      <c r="I125" s="19"/>
      <c r="J125" s="19"/>
      <c r="K125" s="21"/>
      <c r="L125" s="19"/>
      <c r="M125" s="19"/>
      <c r="N125" s="51"/>
    </row>
    <row r="126" spans="2:14" x14ac:dyDescent="0.2">
      <c r="B126" s="19"/>
      <c r="C126" s="19"/>
      <c r="D126" s="19"/>
      <c r="E126" s="19"/>
      <c r="F126" s="19"/>
      <c r="G126" s="19"/>
      <c r="H126" s="19"/>
      <c r="I126" s="19"/>
      <c r="J126" s="19"/>
      <c r="K126" s="21"/>
      <c r="L126" s="19"/>
      <c r="M126" s="19"/>
      <c r="N126" s="51"/>
    </row>
    <row r="127" spans="2:14" x14ac:dyDescent="0.2">
      <c r="B127" s="19"/>
      <c r="C127" s="19"/>
      <c r="D127" s="19"/>
      <c r="E127" s="19"/>
      <c r="F127" s="19"/>
      <c r="G127" s="19"/>
      <c r="H127" s="19"/>
      <c r="I127" s="19"/>
      <c r="J127" s="19"/>
      <c r="K127" s="21"/>
      <c r="L127" s="19"/>
      <c r="M127" s="19"/>
      <c r="N127" s="51"/>
    </row>
    <row r="128" spans="2:14" x14ac:dyDescent="0.2">
      <c r="B128" s="19"/>
      <c r="C128" s="19"/>
      <c r="D128" s="19"/>
      <c r="E128" s="19"/>
      <c r="F128" s="19"/>
      <c r="G128" s="19"/>
      <c r="H128" s="19"/>
      <c r="I128" s="19"/>
      <c r="J128" s="19"/>
      <c r="K128" s="21"/>
      <c r="L128" s="19"/>
      <c r="M128" s="19"/>
      <c r="N128" s="51"/>
    </row>
    <row r="129" spans="2:14" x14ac:dyDescent="0.2">
      <c r="B129" s="19"/>
      <c r="C129" s="19"/>
      <c r="D129" s="19"/>
      <c r="E129" s="19"/>
      <c r="F129" s="19"/>
      <c r="G129" s="19"/>
      <c r="H129" s="19"/>
      <c r="I129" s="19"/>
      <c r="J129" s="19"/>
      <c r="K129" s="21"/>
      <c r="L129" s="19"/>
      <c r="M129" s="19"/>
      <c r="N129" s="51"/>
    </row>
    <row r="130" spans="2:14" x14ac:dyDescent="0.2">
      <c r="B130" s="19"/>
      <c r="C130" s="19"/>
      <c r="D130" s="19"/>
      <c r="E130" s="19"/>
      <c r="F130" s="19"/>
      <c r="G130" s="19"/>
      <c r="H130" s="19"/>
      <c r="I130" s="19"/>
      <c r="J130" s="19"/>
      <c r="K130" s="21"/>
      <c r="L130" s="19"/>
      <c r="M130" s="19"/>
      <c r="N130" s="51"/>
    </row>
    <row r="131" spans="2:14" x14ac:dyDescent="0.2">
      <c r="B131" s="19"/>
      <c r="C131" s="19"/>
      <c r="D131" s="19"/>
      <c r="E131" s="19"/>
      <c r="F131" s="19"/>
      <c r="G131" s="19"/>
      <c r="H131" s="19"/>
      <c r="I131" s="19"/>
      <c r="J131" s="19"/>
      <c r="K131" s="21"/>
      <c r="L131" s="19"/>
      <c r="M131" s="19"/>
      <c r="N131" s="51"/>
    </row>
    <row r="132" spans="2:14" x14ac:dyDescent="0.2">
      <c r="B132" s="19"/>
      <c r="C132" s="19"/>
      <c r="D132" s="19"/>
      <c r="E132" s="19"/>
      <c r="F132" s="19"/>
      <c r="G132" s="19"/>
      <c r="H132" s="19"/>
      <c r="I132" s="19"/>
      <c r="J132" s="19"/>
      <c r="K132" s="21"/>
      <c r="L132" s="19"/>
      <c r="M132" s="19"/>
      <c r="N132" s="51"/>
    </row>
    <row r="133" spans="2:14" x14ac:dyDescent="0.2">
      <c r="B133" s="19"/>
      <c r="C133" s="19"/>
      <c r="D133" s="19"/>
      <c r="E133" s="19"/>
      <c r="F133" s="19"/>
      <c r="G133" s="19"/>
      <c r="H133" s="19"/>
      <c r="I133" s="19"/>
      <c r="J133" s="19"/>
      <c r="K133" s="21"/>
      <c r="L133" s="19"/>
      <c r="M133" s="19"/>
      <c r="N133" s="51"/>
    </row>
    <row r="134" spans="2:14" x14ac:dyDescent="0.2">
      <c r="B134" s="19"/>
      <c r="C134" s="19"/>
      <c r="D134" s="19"/>
      <c r="E134" s="19"/>
      <c r="F134" s="19"/>
      <c r="G134" s="19"/>
      <c r="H134" s="19"/>
      <c r="I134" s="19"/>
      <c r="J134" s="19"/>
      <c r="K134" s="21"/>
      <c r="L134" s="19"/>
      <c r="M134" s="19"/>
      <c r="N134" s="51"/>
    </row>
    <row r="135" spans="2:14" x14ac:dyDescent="0.2">
      <c r="B135" s="19"/>
      <c r="C135" s="19"/>
      <c r="D135" s="19"/>
      <c r="E135" s="19"/>
      <c r="F135" s="19"/>
      <c r="G135" s="19"/>
      <c r="H135" s="19"/>
      <c r="I135" s="19"/>
      <c r="J135" s="19"/>
      <c r="K135" s="21"/>
      <c r="L135" s="19"/>
      <c r="M135" s="19"/>
      <c r="N135" s="51"/>
    </row>
    <row r="136" spans="2:14" x14ac:dyDescent="0.2">
      <c r="B136" s="19"/>
      <c r="C136" s="19"/>
      <c r="D136" s="19"/>
      <c r="E136" s="19"/>
      <c r="F136" s="19"/>
      <c r="G136" s="19"/>
      <c r="H136" s="19"/>
      <c r="I136" s="19"/>
      <c r="J136" s="19"/>
      <c r="K136" s="21"/>
      <c r="L136" s="19"/>
      <c r="M136" s="19"/>
      <c r="N136" s="51"/>
    </row>
    <row r="137" spans="2:14" x14ac:dyDescent="0.2">
      <c r="B137" s="19"/>
      <c r="C137" s="19"/>
      <c r="D137" s="19"/>
      <c r="E137" s="19"/>
      <c r="F137" s="19"/>
      <c r="G137" s="19"/>
      <c r="H137" s="19"/>
      <c r="I137" s="19"/>
      <c r="J137" s="19"/>
      <c r="K137" s="21"/>
      <c r="L137" s="19"/>
      <c r="M137" s="19"/>
      <c r="N137" s="51"/>
    </row>
    <row r="138" spans="2:14" x14ac:dyDescent="0.2">
      <c r="B138" s="19"/>
      <c r="C138" s="19"/>
      <c r="D138" s="19"/>
      <c r="E138" s="19"/>
      <c r="F138" s="19"/>
      <c r="G138" s="19"/>
      <c r="H138" s="19"/>
      <c r="I138" s="19"/>
      <c r="J138" s="19"/>
      <c r="K138" s="21"/>
      <c r="L138" s="19"/>
      <c r="M138" s="19"/>
      <c r="N138" s="51"/>
    </row>
    <row r="139" spans="2:14" x14ac:dyDescent="0.2">
      <c r="B139" s="19"/>
      <c r="C139" s="19"/>
      <c r="D139" s="19"/>
      <c r="E139" s="19"/>
      <c r="F139" s="19"/>
      <c r="G139" s="19"/>
      <c r="H139" s="19"/>
      <c r="I139" s="19"/>
      <c r="J139" s="19"/>
      <c r="K139" s="21"/>
      <c r="L139" s="19"/>
      <c r="M139" s="19"/>
      <c r="N139" s="51"/>
    </row>
    <row r="140" spans="2:14" x14ac:dyDescent="0.2">
      <c r="B140" s="19"/>
      <c r="C140" s="19"/>
      <c r="D140" s="19"/>
      <c r="E140" s="19"/>
      <c r="F140" s="19"/>
      <c r="G140" s="19"/>
      <c r="H140" s="19"/>
      <c r="I140" s="19"/>
      <c r="J140" s="19"/>
      <c r="K140" s="21"/>
      <c r="L140" s="19"/>
      <c r="M140" s="19"/>
      <c r="N140" s="51"/>
    </row>
    <row r="141" spans="2:14" x14ac:dyDescent="0.2">
      <c r="B141" s="19"/>
      <c r="C141" s="19"/>
      <c r="D141" s="19"/>
      <c r="E141" s="19"/>
      <c r="F141" s="19"/>
      <c r="G141" s="19"/>
      <c r="H141" s="19"/>
      <c r="I141" s="19"/>
      <c r="J141" s="19"/>
      <c r="K141" s="21"/>
      <c r="L141" s="19"/>
      <c r="M141" s="19"/>
      <c r="N141" s="51"/>
    </row>
    <row r="142" spans="2:14" x14ac:dyDescent="0.2">
      <c r="B142" s="19"/>
      <c r="C142" s="19"/>
      <c r="D142" s="19"/>
      <c r="E142" s="19"/>
      <c r="F142" s="19"/>
      <c r="G142" s="19"/>
      <c r="H142" s="19"/>
      <c r="I142" s="19"/>
      <c r="J142" s="19"/>
      <c r="K142" s="21"/>
      <c r="L142" s="19"/>
      <c r="M142" s="19"/>
      <c r="N142" s="51"/>
    </row>
    <row r="143" spans="2:14" x14ac:dyDescent="0.2">
      <c r="B143" s="19"/>
      <c r="C143" s="19"/>
      <c r="D143" s="19"/>
      <c r="E143" s="19"/>
      <c r="F143" s="19"/>
      <c r="G143" s="19"/>
      <c r="H143" s="19"/>
      <c r="I143" s="19"/>
      <c r="J143" s="19"/>
      <c r="K143" s="21"/>
      <c r="L143" s="19"/>
      <c r="M143" s="19"/>
      <c r="N143" s="51"/>
    </row>
    <row r="144" spans="2:14" x14ac:dyDescent="0.2">
      <c r="B144" s="19"/>
      <c r="C144" s="19"/>
      <c r="D144" s="19"/>
      <c r="E144" s="19"/>
      <c r="F144" s="19"/>
      <c r="G144" s="19"/>
      <c r="H144" s="19"/>
      <c r="I144" s="19"/>
      <c r="J144" s="19"/>
      <c r="K144" s="21"/>
      <c r="L144" s="19"/>
      <c r="M144" s="19"/>
      <c r="N144" s="51"/>
    </row>
    <row r="145" spans="2:14" x14ac:dyDescent="0.2">
      <c r="B145" s="19"/>
      <c r="C145" s="19"/>
      <c r="D145" s="19"/>
      <c r="E145" s="19"/>
      <c r="F145" s="19"/>
      <c r="G145" s="19"/>
      <c r="H145" s="19"/>
      <c r="I145" s="19"/>
      <c r="J145" s="19"/>
      <c r="K145" s="21"/>
      <c r="L145" s="19"/>
      <c r="M145" s="19"/>
      <c r="N145" s="51"/>
    </row>
    <row r="146" spans="2:14" x14ac:dyDescent="0.2">
      <c r="B146" s="19"/>
      <c r="C146" s="19"/>
      <c r="D146" s="19"/>
      <c r="E146" s="19"/>
      <c r="F146" s="19"/>
      <c r="G146" s="19"/>
      <c r="H146" s="19"/>
      <c r="I146" s="19"/>
      <c r="J146" s="19"/>
      <c r="K146" s="21"/>
      <c r="L146" s="19"/>
      <c r="M146" s="19"/>
      <c r="N146" s="51"/>
    </row>
    <row r="147" spans="2:14" x14ac:dyDescent="0.2">
      <c r="B147" s="19"/>
      <c r="C147" s="19"/>
      <c r="D147" s="19"/>
      <c r="E147" s="19"/>
      <c r="F147" s="19"/>
      <c r="G147" s="19"/>
      <c r="H147" s="19"/>
      <c r="I147" s="19"/>
      <c r="J147" s="19"/>
      <c r="K147" s="21"/>
      <c r="L147" s="19"/>
      <c r="M147" s="19"/>
      <c r="N147" s="51"/>
    </row>
    <row r="148" spans="2:14" x14ac:dyDescent="0.2">
      <c r="B148" s="19"/>
      <c r="C148" s="19"/>
      <c r="D148" s="19"/>
      <c r="E148" s="19"/>
      <c r="F148" s="19"/>
      <c r="G148" s="19"/>
      <c r="H148" s="19"/>
      <c r="I148" s="19"/>
      <c r="J148" s="19"/>
      <c r="K148" s="21"/>
      <c r="L148" s="19"/>
      <c r="M148" s="19"/>
      <c r="N148" s="51"/>
    </row>
    <row r="149" spans="2:14" x14ac:dyDescent="0.2">
      <c r="B149" s="19"/>
      <c r="C149" s="19"/>
      <c r="D149" s="19"/>
      <c r="E149" s="19"/>
      <c r="F149" s="19"/>
      <c r="G149" s="19"/>
      <c r="H149" s="19"/>
      <c r="I149" s="19"/>
      <c r="J149" s="19"/>
      <c r="K149" s="21"/>
      <c r="L149" s="19"/>
      <c r="M149" s="19"/>
      <c r="N149" s="51"/>
    </row>
    <row r="150" spans="2:14" x14ac:dyDescent="0.2">
      <c r="B150" s="19"/>
      <c r="C150" s="19"/>
      <c r="D150" s="19"/>
      <c r="E150" s="19"/>
      <c r="F150" s="19"/>
      <c r="G150" s="19"/>
      <c r="H150" s="19"/>
      <c r="I150" s="19"/>
      <c r="J150" s="19"/>
      <c r="K150" s="21"/>
      <c r="L150" s="19"/>
      <c r="M150" s="19"/>
      <c r="N150" s="51"/>
    </row>
    <row r="151" spans="2:14" x14ac:dyDescent="0.2">
      <c r="B151" s="19"/>
      <c r="C151" s="19"/>
      <c r="D151" s="19"/>
      <c r="E151" s="19"/>
      <c r="F151" s="19"/>
      <c r="G151" s="19"/>
      <c r="H151" s="19"/>
      <c r="I151" s="19"/>
      <c r="J151" s="19"/>
      <c r="K151" s="21"/>
      <c r="L151" s="19"/>
      <c r="M151" s="19"/>
      <c r="N151" s="51"/>
    </row>
    <row r="152" spans="2:14" x14ac:dyDescent="0.2">
      <c r="B152" s="19"/>
      <c r="C152" s="19"/>
      <c r="D152" s="19"/>
      <c r="E152" s="19"/>
      <c r="F152" s="19"/>
      <c r="G152" s="19"/>
      <c r="H152" s="19"/>
      <c r="I152" s="19"/>
      <c r="J152" s="19"/>
      <c r="K152" s="21"/>
      <c r="L152" s="19"/>
      <c r="M152" s="19"/>
      <c r="N152" s="51"/>
    </row>
    <row r="153" spans="2:14" x14ac:dyDescent="0.2">
      <c r="B153" s="19"/>
      <c r="C153" s="19"/>
      <c r="D153" s="19"/>
      <c r="E153" s="19"/>
      <c r="F153" s="19"/>
      <c r="G153" s="19"/>
      <c r="H153" s="19"/>
      <c r="I153" s="19"/>
      <c r="J153" s="19"/>
      <c r="K153" s="21"/>
      <c r="L153" s="19"/>
      <c r="M153" s="19"/>
      <c r="N153" s="51"/>
    </row>
    <row r="154" spans="2:14" x14ac:dyDescent="0.2">
      <c r="B154" s="19"/>
      <c r="C154" s="19"/>
      <c r="D154" s="19"/>
      <c r="E154" s="19"/>
      <c r="F154" s="19"/>
      <c r="G154" s="19"/>
      <c r="H154" s="19"/>
      <c r="I154" s="19"/>
      <c r="J154" s="19"/>
      <c r="K154" s="21"/>
      <c r="L154" s="19"/>
      <c r="M154" s="19"/>
      <c r="N154" s="51"/>
    </row>
    <row r="155" spans="2:14" x14ac:dyDescent="0.2">
      <c r="B155" s="19"/>
      <c r="C155" s="19"/>
      <c r="D155" s="19"/>
      <c r="E155" s="19"/>
      <c r="F155" s="19"/>
      <c r="G155" s="19"/>
      <c r="H155" s="19"/>
      <c r="I155" s="19"/>
      <c r="J155" s="19"/>
      <c r="K155" s="21"/>
      <c r="L155" s="19"/>
      <c r="M155" s="19"/>
      <c r="N155" s="51"/>
    </row>
    <row r="156" spans="2:14" x14ac:dyDescent="0.2">
      <c r="B156" s="19"/>
      <c r="C156" s="19"/>
      <c r="D156" s="19"/>
      <c r="E156" s="19"/>
      <c r="F156" s="19"/>
      <c r="G156" s="19"/>
      <c r="H156" s="19"/>
      <c r="I156" s="19"/>
      <c r="J156" s="19"/>
      <c r="K156" s="21"/>
      <c r="L156" s="19"/>
      <c r="M156" s="19"/>
      <c r="N156" s="51"/>
    </row>
    <row r="157" spans="2:14" x14ac:dyDescent="0.2">
      <c r="B157" s="19"/>
      <c r="C157" s="19"/>
      <c r="D157" s="19"/>
      <c r="E157" s="19"/>
      <c r="F157" s="19"/>
      <c r="G157" s="19"/>
      <c r="H157" s="19"/>
      <c r="I157" s="19"/>
      <c r="J157" s="19"/>
      <c r="K157" s="21"/>
      <c r="L157" s="19"/>
      <c r="M157" s="19"/>
      <c r="N157" s="51"/>
    </row>
    <row r="158" spans="2:14" x14ac:dyDescent="0.2">
      <c r="B158" s="19"/>
      <c r="C158" s="19"/>
      <c r="D158" s="19"/>
      <c r="E158" s="19"/>
      <c r="F158" s="19"/>
      <c r="G158" s="19"/>
      <c r="H158" s="19"/>
      <c r="I158" s="19"/>
      <c r="J158" s="19"/>
      <c r="K158" s="21"/>
      <c r="L158" s="19"/>
      <c r="M158" s="19"/>
      <c r="N158" s="51"/>
    </row>
    <row r="159" spans="2:14" x14ac:dyDescent="0.2">
      <c r="B159" s="19"/>
      <c r="C159" s="19"/>
      <c r="D159" s="19"/>
      <c r="E159" s="19"/>
      <c r="F159" s="19"/>
      <c r="G159" s="19"/>
      <c r="H159" s="19"/>
      <c r="I159" s="19"/>
      <c r="J159" s="19"/>
      <c r="K159" s="21"/>
      <c r="L159" s="19"/>
      <c r="M159" s="19"/>
      <c r="N159" s="51"/>
    </row>
    <row r="160" spans="2:14" x14ac:dyDescent="0.2">
      <c r="B160" s="19"/>
      <c r="C160" s="19"/>
      <c r="D160" s="19"/>
      <c r="E160" s="19"/>
      <c r="F160" s="19"/>
      <c r="G160" s="19"/>
      <c r="H160" s="19"/>
      <c r="I160" s="19"/>
      <c r="J160" s="19"/>
      <c r="K160" s="21"/>
      <c r="L160" s="19"/>
      <c r="M160" s="19"/>
      <c r="N160" s="51"/>
    </row>
    <row r="161" spans="2:14" x14ac:dyDescent="0.2">
      <c r="B161" s="19"/>
      <c r="C161" s="19"/>
      <c r="D161" s="19"/>
      <c r="E161" s="19"/>
      <c r="F161" s="19"/>
      <c r="G161" s="19"/>
      <c r="H161" s="19"/>
      <c r="I161" s="19"/>
      <c r="J161" s="19"/>
      <c r="K161" s="21"/>
      <c r="L161" s="19"/>
      <c r="M161" s="19"/>
      <c r="N161" s="51"/>
    </row>
    <row r="162" spans="2:14" x14ac:dyDescent="0.2">
      <c r="B162" s="19"/>
      <c r="C162" s="19"/>
      <c r="D162" s="19"/>
      <c r="E162" s="19"/>
      <c r="F162" s="19"/>
      <c r="G162" s="19"/>
      <c r="H162" s="19"/>
      <c r="I162" s="19"/>
      <c r="J162" s="19"/>
      <c r="K162" s="21"/>
      <c r="L162" s="19"/>
      <c r="M162" s="19"/>
      <c r="N162" s="51"/>
    </row>
    <row r="163" spans="2:14" x14ac:dyDescent="0.2">
      <c r="B163" s="19"/>
      <c r="C163" s="19"/>
      <c r="D163" s="19"/>
      <c r="E163" s="19"/>
      <c r="F163" s="19"/>
      <c r="G163" s="19"/>
      <c r="H163" s="19"/>
      <c r="I163" s="19"/>
      <c r="J163" s="19"/>
      <c r="K163" s="21"/>
      <c r="L163" s="19"/>
      <c r="M163" s="19"/>
      <c r="N163" s="51"/>
    </row>
    <row r="164" spans="2:14" x14ac:dyDescent="0.2">
      <c r="B164" s="19"/>
      <c r="C164" s="19"/>
      <c r="D164" s="19"/>
      <c r="E164" s="19"/>
      <c r="F164" s="19"/>
      <c r="G164" s="19"/>
      <c r="H164" s="19"/>
      <c r="I164" s="19"/>
      <c r="J164" s="19"/>
      <c r="K164" s="21"/>
      <c r="L164" s="19"/>
      <c r="M164" s="19"/>
      <c r="N164" s="51"/>
    </row>
    <row r="165" spans="2:14" x14ac:dyDescent="0.2">
      <c r="B165" s="19"/>
      <c r="C165" s="19"/>
      <c r="D165" s="19"/>
      <c r="E165" s="19"/>
      <c r="F165" s="19"/>
      <c r="G165" s="19"/>
      <c r="H165" s="19"/>
      <c r="I165" s="19"/>
      <c r="J165" s="19"/>
      <c r="K165" s="21"/>
      <c r="L165" s="19"/>
      <c r="M165" s="19"/>
      <c r="N165" s="51"/>
    </row>
    <row r="166" spans="2:14" x14ac:dyDescent="0.2">
      <c r="B166" s="19"/>
      <c r="C166" s="19"/>
      <c r="D166" s="19"/>
      <c r="E166" s="19"/>
      <c r="F166" s="19"/>
      <c r="G166" s="19"/>
      <c r="H166" s="19"/>
      <c r="I166" s="19"/>
      <c r="J166" s="19"/>
      <c r="K166" s="21"/>
      <c r="L166" s="19"/>
      <c r="M166" s="19"/>
      <c r="N166" s="51"/>
    </row>
    <row r="167" spans="2:14" x14ac:dyDescent="0.2">
      <c r="B167" s="19"/>
      <c r="C167" s="19"/>
      <c r="D167" s="19"/>
      <c r="E167" s="19"/>
      <c r="F167" s="19"/>
      <c r="G167" s="19"/>
      <c r="H167" s="19"/>
      <c r="I167" s="19"/>
      <c r="J167" s="19"/>
      <c r="K167" s="21"/>
      <c r="L167" s="19"/>
      <c r="M167" s="19"/>
      <c r="N167" s="51"/>
    </row>
    <row r="168" spans="2:14" x14ac:dyDescent="0.2">
      <c r="B168" s="19"/>
      <c r="C168" s="19"/>
      <c r="D168" s="19"/>
      <c r="E168" s="19"/>
      <c r="F168" s="19"/>
      <c r="G168" s="19"/>
      <c r="H168" s="19"/>
      <c r="I168" s="19"/>
      <c r="J168" s="19"/>
      <c r="K168" s="21"/>
      <c r="L168" s="19"/>
      <c r="M168" s="19"/>
      <c r="N168" s="51"/>
    </row>
    <row r="169" spans="2:14" x14ac:dyDescent="0.2">
      <c r="B169" s="19"/>
      <c r="C169" s="19"/>
      <c r="D169" s="19"/>
      <c r="E169" s="19"/>
      <c r="F169" s="19"/>
      <c r="G169" s="19"/>
      <c r="H169" s="19"/>
      <c r="I169" s="19"/>
      <c r="J169" s="19"/>
      <c r="K169" s="21"/>
      <c r="L169" s="19"/>
      <c r="M169" s="19"/>
      <c r="N169" s="51"/>
    </row>
    <row r="170" spans="2:14" x14ac:dyDescent="0.2">
      <c r="B170" s="19"/>
      <c r="C170" s="19"/>
      <c r="D170" s="19"/>
      <c r="E170" s="19"/>
      <c r="F170" s="19"/>
      <c r="G170" s="19"/>
      <c r="H170" s="19"/>
      <c r="I170" s="19"/>
      <c r="J170" s="19"/>
      <c r="K170" s="21"/>
      <c r="L170" s="19"/>
      <c r="M170" s="19"/>
      <c r="N170" s="51"/>
    </row>
    <row r="171" spans="2:14" x14ac:dyDescent="0.2">
      <c r="B171" s="19"/>
      <c r="C171" s="19"/>
      <c r="D171" s="19"/>
      <c r="E171" s="19"/>
      <c r="F171" s="19"/>
      <c r="G171" s="19"/>
      <c r="H171" s="19"/>
      <c r="I171" s="19"/>
      <c r="J171" s="19"/>
      <c r="K171" s="21"/>
      <c r="L171" s="19"/>
      <c r="M171" s="19"/>
      <c r="N171" s="51"/>
    </row>
  </sheetData>
  <sheetProtection algorithmName="SHA-512" hashValue="xCKOe6GWVYMe6DEcJVL/BZOCtNu5EwV2XCt2Gva4bgy8uNn5RTWU/v937MFhHjnQio/JwjomAtmardQKyDraGQ==" saltValue="//QZbx1oKhMDIOEYbJcmSQ==" spinCount="100000" sheet="1" formatCells="0" selectLockedCells="1"/>
  <protectedRanges>
    <protectedRange algorithmName="SHA-512" hashValue="HNZTORP+oM2h6fpjk/1IH5NwpcbQZzASMMZQKdNBDVCyYmpBOgaWW+Ubb1CFS0kAWHiNB/I0FVIztt/e2iyyvA==" saltValue="Cp882O41hvr/CaAuLfuJDA==" spinCount="100000" sqref="B1:J1048576 K1:N11 K113:N1048576 L12:O12 K13:O112" name="Range1"/>
  </protectedRanges>
  <mergeCells count="3">
    <mergeCell ref="C12:D12"/>
    <mergeCell ref="X15:Y15"/>
    <mergeCell ref="X16:Y17"/>
  </mergeCells>
  <conditionalFormatting sqref="H13:H112">
    <cfRule type="cellIs" dxfId="2" priority="3" operator="lessThan">
      <formula>0.08</formula>
    </cfRule>
  </conditionalFormatting>
  <conditionalFormatting sqref="S13:S112">
    <cfRule type="expression" dxfId="1" priority="37">
      <formula>$T13&gt;0</formula>
    </cfRule>
  </conditionalFormatting>
  <conditionalFormatting sqref="T13:T112">
    <cfRule type="expression" dxfId="0" priority="2">
      <formula>$S13&gt;0</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0484C-FF48-434B-B1AA-627A3A4F50D3}">
  <sheetPr codeName="Sheet3">
    <tabColor theme="4"/>
  </sheetPr>
  <dimension ref="B2:V71"/>
  <sheetViews>
    <sheetView zoomScale="70" zoomScaleNormal="70" workbookViewId="0">
      <selection activeCell="T6" sqref="T6"/>
    </sheetView>
  </sheetViews>
  <sheetFormatPr defaultColWidth="8.875" defaultRowHeight="14.25" x14ac:dyDescent="0.2"/>
  <cols>
    <col min="3" max="3" width="15.5" customWidth="1"/>
    <col min="8" max="8" width="15.375" bestFit="1" customWidth="1"/>
    <col min="16" max="16" width="15.375" bestFit="1" customWidth="1"/>
  </cols>
  <sheetData>
    <row r="2" spans="2:22" ht="15" thickBot="1" x14ac:dyDescent="0.25">
      <c r="B2" s="9" t="s">
        <v>0</v>
      </c>
      <c r="J2" s="9" t="s">
        <v>1</v>
      </c>
      <c r="P2" s="9" t="s">
        <v>81</v>
      </c>
      <c r="S2" s="9" t="s">
        <v>39</v>
      </c>
    </row>
    <row r="3" spans="2:22" x14ac:dyDescent="0.2">
      <c r="B3" s="6" t="s">
        <v>21</v>
      </c>
      <c r="C3" s="7" t="s">
        <v>38</v>
      </c>
      <c r="D3" s="7" t="s">
        <v>46</v>
      </c>
      <c r="E3" s="8" t="s">
        <v>48</v>
      </c>
      <c r="J3" s="6" t="s">
        <v>21</v>
      </c>
      <c r="K3" s="7" t="s">
        <v>38</v>
      </c>
      <c r="L3" s="7" t="s">
        <v>46</v>
      </c>
      <c r="M3" s="8" t="s">
        <v>48</v>
      </c>
      <c r="P3" s="10" t="s">
        <v>84</v>
      </c>
      <c r="S3" s="6" t="s">
        <v>21</v>
      </c>
      <c r="T3" s="7" t="s">
        <v>38</v>
      </c>
      <c r="U3" s="7" t="s">
        <v>46</v>
      </c>
      <c r="V3" s="8" t="s">
        <v>48</v>
      </c>
    </row>
    <row r="4" spans="2:22" x14ac:dyDescent="0.2">
      <c r="B4" s="1" t="s">
        <v>117</v>
      </c>
      <c r="C4" t="s">
        <v>115</v>
      </c>
      <c r="D4" t="s">
        <v>112</v>
      </c>
      <c r="E4" s="4" t="s">
        <v>113</v>
      </c>
      <c r="J4" s="1" t="s">
        <v>13</v>
      </c>
      <c r="K4" t="s">
        <v>61</v>
      </c>
      <c r="L4" t="s">
        <v>61</v>
      </c>
      <c r="M4" s="4" t="s">
        <v>61</v>
      </c>
      <c r="P4" s="12" t="s">
        <v>82</v>
      </c>
      <c r="S4" s="1" t="s">
        <v>40</v>
      </c>
      <c r="T4" t="s">
        <v>44</v>
      </c>
      <c r="U4" t="s">
        <v>92</v>
      </c>
      <c r="V4" s="4" t="s">
        <v>49</v>
      </c>
    </row>
    <row r="5" spans="2:22" ht="15" thickBot="1" x14ac:dyDescent="0.25">
      <c r="B5" s="1" t="s">
        <v>118</v>
      </c>
      <c r="C5" t="s">
        <v>116</v>
      </c>
      <c r="D5" t="s">
        <v>65</v>
      </c>
      <c r="E5" s="4" t="s">
        <v>72</v>
      </c>
      <c r="J5" s="1" t="s">
        <v>14</v>
      </c>
      <c r="K5" t="s">
        <v>62</v>
      </c>
      <c r="L5" t="s">
        <v>62</v>
      </c>
      <c r="M5" s="4" t="s">
        <v>62</v>
      </c>
      <c r="P5" s="11" t="s">
        <v>83</v>
      </c>
      <c r="S5" s="1" t="s">
        <v>41</v>
      </c>
      <c r="T5" t="s">
        <v>45</v>
      </c>
      <c r="U5" t="s">
        <v>47</v>
      </c>
      <c r="V5" s="4"/>
    </row>
    <row r="6" spans="2:22" x14ac:dyDescent="0.2">
      <c r="B6" s="1" t="s">
        <v>2</v>
      </c>
      <c r="C6" t="s">
        <v>50</v>
      </c>
      <c r="D6" t="s">
        <v>66</v>
      </c>
      <c r="E6" s="4" t="s">
        <v>73</v>
      </c>
      <c r="J6" s="1" t="s">
        <v>15</v>
      </c>
      <c r="K6" t="s">
        <v>16</v>
      </c>
      <c r="L6" t="s">
        <v>16</v>
      </c>
      <c r="M6" s="4" t="s">
        <v>16</v>
      </c>
      <c r="S6" s="1" t="s">
        <v>42</v>
      </c>
      <c r="U6" t="s">
        <v>59</v>
      </c>
      <c r="V6" s="4"/>
    </row>
    <row r="7" spans="2:22" x14ac:dyDescent="0.2">
      <c r="B7" s="1" t="s">
        <v>3</v>
      </c>
      <c r="C7" t="s">
        <v>51</v>
      </c>
      <c r="D7" t="s">
        <v>52</v>
      </c>
      <c r="E7" s="4" t="s">
        <v>74</v>
      </c>
      <c r="J7" s="1" t="s">
        <v>16</v>
      </c>
      <c r="K7" t="s">
        <v>63</v>
      </c>
      <c r="L7" t="s">
        <v>70</v>
      </c>
      <c r="M7" s="4" t="s">
        <v>79</v>
      </c>
      <c r="S7" s="1" t="s">
        <v>43</v>
      </c>
      <c r="U7" t="s">
        <v>60</v>
      </c>
      <c r="V7" s="4"/>
    </row>
    <row r="8" spans="2:22" ht="15" thickBot="1" x14ac:dyDescent="0.25">
      <c r="B8" s="1" t="s">
        <v>4</v>
      </c>
      <c r="C8" t="s">
        <v>52</v>
      </c>
      <c r="D8" t="s">
        <v>67</v>
      </c>
      <c r="E8" s="4" t="s">
        <v>75</v>
      </c>
      <c r="J8" s="2" t="s">
        <v>80</v>
      </c>
      <c r="K8" s="5" t="s">
        <v>64</v>
      </c>
      <c r="L8" s="3"/>
      <c r="M8" s="5"/>
      <c r="S8" s="2" t="s">
        <v>58</v>
      </c>
      <c r="T8" s="3"/>
      <c r="U8" s="3"/>
      <c r="V8" s="5"/>
    </row>
    <row r="9" spans="2:22" x14ac:dyDescent="0.2">
      <c r="B9" s="1" t="s">
        <v>108</v>
      </c>
      <c r="C9" t="s">
        <v>53</v>
      </c>
      <c r="D9" t="s">
        <v>68</v>
      </c>
      <c r="E9" s="4" t="s">
        <v>76</v>
      </c>
    </row>
    <row r="10" spans="2:22" x14ac:dyDescent="0.2">
      <c r="B10" s="1" t="s">
        <v>6</v>
      </c>
      <c r="C10" t="s">
        <v>54</v>
      </c>
      <c r="D10" t="s">
        <v>69</v>
      </c>
      <c r="E10" s="4" t="s">
        <v>77</v>
      </c>
      <c r="R10" s="9" t="s">
        <v>119</v>
      </c>
    </row>
    <row r="11" spans="2:22" ht="15" thickBot="1" x14ac:dyDescent="0.25">
      <c r="B11" s="1" t="s">
        <v>7</v>
      </c>
      <c r="C11" t="s">
        <v>55</v>
      </c>
      <c r="D11" t="s">
        <v>11</v>
      </c>
      <c r="E11" s="4" t="s">
        <v>78</v>
      </c>
      <c r="R11" t="s">
        <v>83</v>
      </c>
      <c r="S11" t="s">
        <v>101</v>
      </c>
      <c r="U11" s="9" t="s">
        <v>97</v>
      </c>
    </row>
    <row r="12" spans="2:22" x14ac:dyDescent="0.2">
      <c r="B12" s="1" t="s">
        <v>8</v>
      </c>
      <c r="C12" t="s">
        <v>56</v>
      </c>
      <c r="D12" t="s">
        <v>12</v>
      </c>
      <c r="E12" s="4" t="s">
        <v>12</v>
      </c>
      <c r="R12" s="6" t="s">
        <v>85</v>
      </c>
      <c r="S12" s="8" t="s">
        <v>85</v>
      </c>
      <c r="U12" s="10" t="s">
        <v>98</v>
      </c>
    </row>
    <row r="13" spans="2:22" ht="15" thickBot="1" x14ac:dyDescent="0.25">
      <c r="B13" s="1" t="s">
        <v>9</v>
      </c>
      <c r="C13" t="s">
        <v>12</v>
      </c>
      <c r="E13" s="4"/>
      <c r="R13" s="1" t="s">
        <v>86</v>
      </c>
      <c r="S13" s="4" t="s">
        <v>86</v>
      </c>
      <c r="U13" s="11" t="s">
        <v>99</v>
      </c>
    </row>
    <row r="14" spans="2:22" x14ac:dyDescent="0.2">
      <c r="B14" s="1" t="s">
        <v>10</v>
      </c>
      <c r="E14" s="4"/>
      <c r="R14" s="1" t="s">
        <v>87</v>
      </c>
      <c r="S14" s="4" t="s">
        <v>87</v>
      </c>
    </row>
    <row r="15" spans="2:22" x14ac:dyDescent="0.2">
      <c r="B15" s="1" t="s">
        <v>11</v>
      </c>
      <c r="E15" s="4"/>
      <c r="R15" s="1" t="s">
        <v>88</v>
      </c>
      <c r="S15" s="4" t="s">
        <v>88</v>
      </c>
      <c r="U15" s="9" t="s">
        <v>100</v>
      </c>
    </row>
    <row r="16" spans="2:22" ht="15" thickBot="1" x14ac:dyDescent="0.25">
      <c r="B16" s="2" t="s">
        <v>12</v>
      </c>
      <c r="C16" s="3"/>
      <c r="D16" s="13"/>
      <c r="E16" s="14"/>
      <c r="F16" s="13"/>
      <c r="G16" s="13"/>
      <c r="H16" s="13" t="s">
        <v>21</v>
      </c>
      <c r="J16" s="104" t="s">
        <v>38</v>
      </c>
      <c r="K16" s="104"/>
      <c r="L16" s="104"/>
      <c r="M16" s="104"/>
      <c r="N16" s="104"/>
      <c r="O16" s="104"/>
      <c r="P16" s="104"/>
      <c r="R16" s="1" t="s">
        <v>89</v>
      </c>
      <c r="S16" s="4" t="s">
        <v>90</v>
      </c>
      <c r="U16" t="s">
        <v>101</v>
      </c>
      <c r="V16" t="s">
        <v>83</v>
      </c>
    </row>
    <row r="17" spans="2:22" x14ac:dyDescent="0.2">
      <c r="B17" s="105" t="s">
        <v>19</v>
      </c>
      <c r="C17" s="108" t="s">
        <v>17</v>
      </c>
      <c r="D17" s="108" t="s">
        <v>18</v>
      </c>
      <c r="E17" s="108"/>
      <c r="F17" s="108"/>
      <c r="G17" s="108"/>
      <c r="H17" s="109"/>
      <c r="J17" s="105" t="s">
        <v>19</v>
      </c>
      <c r="K17" s="108" t="s">
        <v>17</v>
      </c>
      <c r="L17" s="108" t="s">
        <v>18</v>
      </c>
      <c r="M17" s="108"/>
      <c r="N17" s="108"/>
      <c r="O17" s="108"/>
      <c r="P17" s="109"/>
      <c r="R17" s="1" t="s">
        <v>90</v>
      </c>
      <c r="S17" s="4" t="s">
        <v>91</v>
      </c>
      <c r="U17" s="6" t="s">
        <v>102</v>
      </c>
      <c r="V17" s="8" t="s">
        <v>104</v>
      </c>
    </row>
    <row r="18" spans="2:22" x14ac:dyDescent="0.2">
      <c r="B18" s="106"/>
      <c r="C18" s="83"/>
      <c r="D18" t="s">
        <v>13</v>
      </c>
      <c r="E18" t="s">
        <v>14</v>
      </c>
      <c r="F18" t="s">
        <v>15</v>
      </c>
      <c r="G18" t="s">
        <v>16</v>
      </c>
      <c r="H18" s="4" t="s">
        <v>80</v>
      </c>
      <c r="J18" s="106"/>
      <c r="K18" s="83"/>
      <c r="L18" t="s">
        <v>61</v>
      </c>
      <c r="M18" t="s">
        <v>62</v>
      </c>
      <c r="N18" t="s">
        <v>16</v>
      </c>
      <c r="O18" t="s">
        <v>63</v>
      </c>
      <c r="P18" s="4" t="s">
        <v>64</v>
      </c>
      <c r="R18" s="1" t="s">
        <v>91</v>
      </c>
      <c r="S18" s="4"/>
      <c r="U18" s="1" t="s">
        <v>103</v>
      </c>
      <c r="V18" s="4" t="s">
        <v>105</v>
      </c>
    </row>
    <row r="19" spans="2:22" x14ac:dyDescent="0.2">
      <c r="B19" s="106"/>
      <c r="C19" t="s">
        <v>2</v>
      </c>
      <c r="D19">
        <v>0.88</v>
      </c>
      <c r="E19" t="s">
        <v>57</v>
      </c>
      <c r="F19">
        <v>0.46</v>
      </c>
      <c r="G19">
        <v>0.43</v>
      </c>
      <c r="H19" s="4" t="s">
        <v>57</v>
      </c>
      <c r="J19" s="106"/>
      <c r="K19" t="s">
        <v>50</v>
      </c>
      <c r="L19">
        <v>0.81</v>
      </c>
      <c r="M19">
        <v>0.3</v>
      </c>
      <c r="N19">
        <v>0.18</v>
      </c>
      <c r="O19" t="s">
        <v>57</v>
      </c>
      <c r="P19" s="4" t="s">
        <v>57</v>
      </c>
      <c r="R19" s="1" t="s">
        <v>92</v>
      </c>
      <c r="S19" s="4"/>
      <c r="U19" s="1" t="s">
        <v>104</v>
      </c>
      <c r="V19" s="4" t="s">
        <v>106</v>
      </c>
    </row>
    <row r="20" spans="2:22" x14ac:dyDescent="0.2">
      <c r="B20" s="106"/>
      <c r="C20" t="s">
        <v>3</v>
      </c>
      <c r="D20">
        <v>0.91</v>
      </c>
      <c r="E20" t="s">
        <v>57</v>
      </c>
      <c r="F20">
        <v>0.41</v>
      </c>
      <c r="G20">
        <v>0.33</v>
      </c>
      <c r="H20" s="4" t="s">
        <v>57</v>
      </c>
      <c r="J20" s="106"/>
      <c r="K20" t="s">
        <v>51</v>
      </c>
      <c r="L20">
        <v>0.81</v>
      </c>
      <c r="M20">
        <v>0.38</v>
      </c>
      <c r="N20">
        <v>0.15</v>
      </c>
      <c r="O20">
        <v>0.62</v>
      </c>
      <c r="P20" s="4" t="s">
        <v>57</v>
      </c>
      <c r="R20" s="1" t="s">
        <v>93</v>
      </c>
      <c r="S20" s="4"/>
      <c r="U20" s="1" t="s">
        <v>105</v>
      </c>
      <c r="V20" s="4" t="s">
        <v>111</v>
      </c>
    </row>
    <row r="21" spans="2:22" x14ac:dyDescent="0.2">
      <c r="B21" s="106"/>
      <c r="C21" t="s">
        <v>4</v>
      </c>
      <c r="D21">
        <v>0.92</v>
      </c>
      <c r="E21" t="s">
        <v>57</v>
      </c>
      <c r="F21">
        <v>0.39</v>
      </c>
      <c r="G21">
        <v>0.5</v>
      </c>
      <c r="H21" s="4">
        <v>0.2</v>
      </c>
      <c r="J21" s="106"/>
      <c r="K21" t="s">
        <v>52</v>
      </c>
      <c r="L21">
        <v>0.83</v>
      </c>
      <c r="M21">
        <v>0.42</v>
      </c>
      <c r="N21">
        <v>0.1</v>
      </c>
      <c r="O21">
        <v>0.71</v>
      </c>
      <c r="P21" s="4" t="s">
        <v>57</v>
      </c>
      <c r="R21" s="1" t="s">
        <v>94</v>
      </c>
      <c r="S21" s="4"/>
      <c r="U21" s="1" t="s">
        <v>106</v>
      </c>
      <c r="V21" s="4"/>
    </row>
    <row r="22" spans="2:22" ht="15" thickBot="1" x14ac:dyDescent="0.25">
      <c r="B22" s="106"/>
      <c r="C22" t="s">
        <v>5</v>
      </c>
      <c r="D22">
        <v>0.93</v>
      </c>
      <c r="E22">
        <v>0.55000000000000004</v>
      </c>
      <c r="F22">
        <v>0.36</v>
      </c>
      <c r="G22">
        <v>0.17</v>
      </c>
      <c r="H22" s="4">
        <v>0.2</v>
      </c>
      <c r="J22" s="106"/>
      <c r="K22" t="s">
        <v>53</v>
      </c>
      <c r="L22">
        <v>0.83</v>
      </c>
      <c r="M22">
        <v>0.38</v>
      </c>
      <c r="N22">
        <v>0.04</v>
      </c>
      <c r="O22" t="s">
        <v>57</v>
      </c>
      <c r="P22" s="4">
        <v>0.83</v>
      </c>
      <c r="R22" s="1" t="s">
        <v>95</v>
      </c>
      <c r="S22" s="4"/>
      <c r="U22" s="2" t="s">
        <v>111</v>
      </c>
      <c r="V22" s="5"/>
    </row>
    <row r="23" spans="2:22" ht="15" thickBot="1" x14ac:dyDescent="0.25">
      <c r="B23" s="106"/>
      <c r="C23" t="s">
        <v>6</v>
      </c>
      <c r="D23">
        <v>0.93</v>
      </c>
      <c r="E23">
        <v>0.47</v>
      </c>
      <c r="F23">
        <v>0.28999999999999998</v>
      </c>
      <c r="G23">
        <v>0.27</v>
      </c>
      <c r="H23" s="4" t="s">
        <v>57</v>
      </c>
      <c r="J23" s="106"/>
      <c r="K23" t="s">
        <v>54</v>
      </c>
      <c r="L23">
        <v>0.88</v>
      </c>
      <c r="M23">
        <v>0.3</v>
      </c>
      <c r="N23" t="s">
        <v>57</v>
      </c>
      <c r="O23" t="s">
        <v>57</v>
      </c>
      <c r="P23" s="4">
        <v>0.92</v>
      </c>
      <c r="R23" s="2" t="s">
        <v>71</v>
      </c>
      <c r="S23" s="5"/>
    </row>
    <row r="24" spans="2:22" x14ac:dyDescent="0.2">
      <c r="B24" s="106"/>
      <c r="C24" t="s">
        <v>7</v>
      </c>
      <c r="D24">
        <v>0.98</v>
      </c>
      <c r="E24">
        <v>0.39</v>
      </c>
      <c r="F24">
        <v>0.26</v>
      </c>
      <c r="G24">
        <v>0.22</v>
      </c>
      <c r="H24" s="4" t="s">
        <v>57</v>
      </c>
      <c r="J24" s="106"/>
      <c r="K24" t="s">
        <v>55</v>
      </c>
      <c r="L24">
        <v>0.97</v>
      </c>
      <c r="M24">
        <v>0.16</v>
      </c>
      <c r="N24" t="s">
        <v>57</v>
      </c>
      <c r="O24" t="s">
        <v>57</v>
      </c>
      <c r="P24" s="4">
        <v>1</v>
      </c>
    </row>
    <row r="25" spans="2:22" ht="15" thickBot="1" x14ac:dyDescent="0.25">
      <c r="B25" s="106"/>
      <c r="C25" t="s">
        <v>8</v>
      </c>
      <c r="D25">
        <v>1</v>
      </c>
      <c r="E25">
        <v>0.31</v>
      </c>
      <c r="F25">
        <v>0.21</v>
      </c>
      <c r="G25">
        <v>0.16</v>
      </c>
      <c r="H25" s="4" t="s">
        <v>57</v>
      </c>
      <c r="J25" s="106"/>
      <c r="K25" t="s">
        <v>56</v>
      </c>
      <c r="L25">
        <v>1</v>
      </c>
      <c r="M25" t="s">
        <v>57</v>
      </c>
      <c r="N25" t="s">
        <v>57</v>
      </c>
      <c r="O25" t="s">
        <v>57</v>
      </c>
      <c r="P25" s="4">
        <v>1</v>
      </c>
      <c r="R25" s="9" t="s">
        <v>120</v>
      </c>
    </row>
    <row r="26" spans="2:22" ht="15" thickBot="1" x14ac:dyDescent="0.25">
      <c r="B26" s="106"/>
      <c r="C26" t="s">
        <v>9</v>
      </c>
      <c r="D26">
        <v>1</v>
      </c>
      <c r="E26">
        <v>0.23</v>
      </c>
      <c r="F26">
        <v>0.16</v>
      </c>
      <c r="G26">
        <v>0.08</v>
      </c>
      <c r="H26" s="4" t="s">
        <v>57</v>
      </c>
      <c r="J26" s="106"/>
      <c r="K26" t="s">
        <v>12</v>
      </c>
      <c r="L26">
        <v>1</v>
      </c>
      <c r="M26" t="s">
        <v>57</v>
      </c>
      <c r="N26" t="s">
        <v>57</v>
      </c>
      <c r="O26" t="s">
        <v>57</v>
      </c>
      <c r="P26" s="4">
        <v>1</v>
      </c>
      <c r="R26" s="15" t="s">
        <v>121</v>
      </c>
    </row>
    <row r="27" spans="2:22" x14ac:dyDescent="0.2">
      <c r="B27" s="106"/>
      <c r="C27" t="s">
        <v>10</v>
      </c>
      <c r="D27">
        <v>1</v>
      </c>
      <c r="E27">
        <v>0.15</v>
      </c>
      <c r="F27">
        <v>0.11</v>
      </c>
      <c r="G27" t="s">
        <v>57</v>
      </c>
      <c r="H27" s="4" t="s">
        <v>57</v>
      </c>
      <c r="J27" s="106"/>
      <c r="P27" s="4"/>
    </row>
    <row r="28" spans="2:22" x14ac:dyDescent="0.2">
      <c r="B28" s="106"/>
      <c r="C28" t="s">
        <v>11</v>
      </c>
      <c r="D28">
        <v>1</v>
      </c>
      <c r="E28" t="s">
        <v>57</v>
      </c>
      <c r="F28" t="s">
        <v>57</v>
      </c>
      <c r="G28" t="s">
        <v>57</v>
      </c>
      <c r="H28" s="4" t="s">
        <v>57</v>
      </c>
      <c r="J28" s="106"/>
      <c r="P28" s="4"/>
    </row>
    <row r="29" spans="2:22" ht="15" thickBot="1" x14ac:dyDescent="0.25">
      <c r="B29" s="107"/>
      <c r="C29" s="3" t="s">
        <v>12</v>
      </c>
      <c r="D29" s="3">
        <v>1</v>
      </c>
      <c r="E29" s="3" t="s">
        <v>57</v>
      </c>
      <c r="F29" s="3" t="s">
        <v>57</v>
      </c>
      <c r="G29" s="3" t="s">
        <v>57</v>
      </c>
      <c r="H29" s="5" t="s">
        <v>57</v>
      </c>
      <c r="J29" s="107"/>
      <c r="K29" s="3"/>
      <c r="L29" s="3"/>
      <c r="M29" s="3"/>
      <c r="N29" s="3"/>
      <c r="O29" s="3"/>
      <c r="P29" s="5"/>
    </row>
    <row r="30" spans="2:22" x14ac:dyDescent="0.2">
      <c r="B30" s="105" t="s">
        <v>20</v>
      </c>
      <c r="C30" s="108" t="s">
        <v>17</v>
      </c>
      <c r="D30" s="108" t="s">
        <v>18</v>
      </c>
      <c r="E30" s="108"/>
      <c r="F30" s="108"/>
      <c r="G30" s="108"/>
      <c r="H30" s="109"/>
      <c r="J30" s="105" t="s">
        <v>20</v>
      </c>
      <c r="K30" s="34" t="s">
        <v>17</v>
      </c>
      <c r="L30" s="108" t="s">
        <v>18</v>
      </c>
      <c r="M30" s="108"/>
      <c r="N30" s="108"/>
      <c r="O30" s="108"/>
      <c r="P30" s="109"/>
    </row>
    <row r="31" spans="2:22" x14ac:dyDescent="0.2">
      <c r="B31" s="106"/>
      <c r="C31" s="83"/>
      <c r="D31" t="s">
        <v>13</v>
      </c>
      <c r="E31" t="s">
        <v>14</v>
      </c>
      <c r="F31" t="s">
        <v>15</v>
      </c>
      <c r="G31" t="s">
        <v>16</v>
      </c>
      <c r="H31" s="4" t="s">
        <v>80</v>
      </c>
      <c r="J31" s="106"/>
      <c r="K31" s="34"/>
      <c r="L31" t="s">
        <v>61</v>
      </c>
      <c r="M31" t="s">
        <v>62</v>
      </c>
      <c r="N31" t="s">
        <v>16</v>
      </c>
      <c r="O31" t="s">
        <v>63</v>
      </c>
      <c r="P31" s="4" t="s">
        <v>64</v>
      </c>
    </row>
    <row r="32" spans="2:22" x14ac:dyDescent="0.2">
      <c r="B32" s="106"/>
      <c r="C32" t="s">
        <v>2</v>
      </c>
      <c r="D32">
        <v>-3.45</v>
      </c>
      <c r="E32" t="s">
        <v>57</v>
      </c>
      <c r="F32">
        <v>7.0000000000000007E-2</v>
      </c>
      <c r="G32">
        <v>-6.4</v>
      </c>
      <c r="H32" s="4" t="s">
        <v>57</v>
      </c>
      <c r="J32" s="106"/>
      <c r="K32" t="s">
        <v>50</v>
      </c>
      <c r="L32">
        <v>-5.27</v>
      </c>
      <c r="M32">
        <v>1.23</v>
      </c>
      <c r="N32">
        <v>-1.33</v>
      </c>
      <c r="O32" t="s">
        <v>57</v>
      </c>
      <c r="P32" s="4" t="s">
        <v>57</v>
      </c>
    </row>
    <row r="33" spans="2:16" x14ac:dyDescent="0.2">
      <c r="B33" s="106"/>
      <c r="C33" t="s">
        <v>3</v>
      </c>
      <c r="D33">
        <v>-3.22</v>
      </c>
      <c r="E33" t="s">
        <v>57</v>
      </c>
      <c r="F33">
        <v>-0.23</v>
      </c>
      <c r="G33">
        <v>-5.7</v>
      </c>
      <c r="H33" s="4" t="s">
        <v>57</v>
      </c>
      <c r="J33" s="106"/>
      <c r="K33" t="s">
        <v>51</v>
      </c>
      <c r="L33">
        <v>-2.85</v>
      </c>
      <c r="M33">
        <v>1.35</v>
      </c>
      <c r="N33">
        <v>-1.41</v>
      </c>
      <c r="O33">
        <v>-5.84</v>
      </c>
      <c r="P33" s="4" t="s">
        <v>57</v>
      </c>
    </row>
    <row r="34" spans="2:16" x14ac:dyDescent="0.2">
      <c r="B34" s="106"/>
      <c r="C34" t="s">
        <v>4</v>
      </c>
      <c r="D34">
        <v>-2.84</v>
      </c>
      <c r="E34" t="s">
        <v>57</v>
      </c>
      <c r="F34">
        <v>-0.09</v>
      </c>
      <c r="G34">
        <v>-4.5999999999999996</v>
      </c>
      <c r="H34" s="4">
        <v>0</v>
      </c>
      <c r="J34" s="106"/>
      <c r="K34" t="s">
        <v>52</v>
      </c>
      <c r="L34">
        <v>0.87</v>
      </c>
      <c r="M34">
        <v>0.65</v>
      </c>
      <c r="N34">
        <v>-1.1000000000000001</v>
      </c>
      <c r="O34">
        <v>-1.38</v>
      </c>
      <c r="P34" s="4" t="s">
        <v>57</v>
      </c>
    </row>
    <row r="35" spans="2:16" x14ac:dyDescent="0.2">
      <c r="B35" s="106"/>
      <c r="C35" t="s">
        <v>5</v>
      </c>
      <c r="D35">
        <v>-2.4500000000000002</v>
      </c>
      <c r="E35">
        <v>0.18</v>
      </c>
      <c r="F35">
        <v>0.06</v>
      </c>
      <c r="G35">
        <v>-3.53</v>
      </c>
      <c r="H35" s="4">
        <v>0</v>
      </c>
      <c r="J35" s="106"/>
      <c r="K35" t="s">
        <v>53</v>
      </c>
      <c r="L35">
        <v>0.93</v>
      </c>
      <c r="M35">
        <v>-0.46</v>
      </c>
      <c r="N35">
        <v>-0.53</v>
      </c>
      <c r="O35" t="s">
        <v>57</v>
      </c>
      <c r="P35" s="4">
        <v>-2.1800000000000002</v>
      </c>
    </row>
    <row r="36" spans="2:16" x14ac:dyDescent="0.2">
      <c r="B36" s="106"/>
      <c r="C36" t="s">
        <v>6</v>
      </c>
      <c r="D36">
        <v>-1.8</v>
      </c>
      <c r="E36">
        <v>-0.15</v>
      </c>
      <c r="F36">
        <v>0.31</v>
      </c>
      <c r="G36">
        <v>-4.66</v>
      </c>
      <c r="H36" s="4" t="s">
        <v>57</v>
      </c>
      <c r="J36" s="106"/>
      <c r="K36" t="s">
        <v>54</v>
      </c>
      <c r="L36">
        <v>1.32</v>
      </c>
      <c r="M36">
        <v>1.82</v>
      </c>
      <c r="N36" t="s">
        <v>57</v>
      </c>
      <c r="O36" t="s">
        <v>57</v>
      </c>
      <c r="P36" s="4">
        <v>-1.65</v>
      </c>
    </row>
    <row r="37" spans="2:16" x14ac:dyDescent="0.2">
      <c r="B37" s="106"/>
      <c r="C37" t="s">
        <v>7</v>
      </c>
      <c r="D37">
        <v>-0.79</v>
      </c>
      <c r="E37">
        <v>0.28000000000000003</v>
      </c>
      <c r="F37">
        <v>0.05</v>
      </c>
      <c r="G37">
        <v>-3.88</v>
      </c>
      <c r="H37" s="4" t="s">
        <v>57</v>
      </c>
      <c r="J37" s="106"/>
      <c r="K37" t="s">
        <v>55</v>
      </c>
      <c r="L37">
        <v>-0.26</v>
      </c>
      <c r="M37">
        <v>-2.15</v>
      </c>
      <c r="N37" t="s">
        <v>57</v>
      </c>
      <c r="O37" t="s">
        <v>57</v>
      </c>
      <c r="P37" s="4">
        <v>0</v>
      </c>
    </row>
    <row r="38" spans="2:16" x14ac:dyDescent="0.2">
      <c r="B38" s="106"/>
      <c r="C38" t="s">
        <v>8</v>
      </c>
      <c r="D38">
        <v>0</v>
      </c>
      <c r="E38">
        <v>0.16</v>
      </c>
      <c r="F38">
        <v>-0.23</v>
      </c>
      <c r="G38">
        <v>-3.43</v>
      </c>
      <c r="H38" s="4" t="s">
        <v>57</v>
      </c>
      <c r="J38" s="106"/>
      <c r="K38" t="s">
        <v>56</v>
      </c>
      <c r="L38">
        <v>0</v>
      </c>
      <c r="M38" t="s">
        <v>57</v>
      </c>
      <c r="N38" t="s">
        <v>57</v>
      </c>
      <c r="O38" t="s">
        <v>57</v>
      </c>
      <c r="P38" s="4">
        <v>0</v>
      </c>
    </row>
    <row r="39" spans="2:16" x14ac:dyDescent="0.2">
      <c r="B39" s="106"/>
      <c r="C39" t="s">
        <v>9</v>
      </c>
      <c r="D39">
        <v>0</v>
      </c>
      <c r="E39">
        <v>7.0000000000000007E-2</v>
      </c>
      <c r="F39">
        <v>0.06</v>
      </c>
      <c r="G39">
        <v>-1.72</v>
      </c>
      <c r="H39" s="4" t="s">
        <v>57</v>
      </c>
      <c r="J39" s="106"/>
      <c r="K39" t="s">
        <v>12</v>
      </c>
      <c r="L39">
        <v>0</v>
      </c>
      <c r="M39" t="s">
        <v>57</v>
      </c>
      <c r="N39" t="s">
        <v>57</v>
      </c>
      <c r="O39" t="s">
        <v>57</v>
      </c>
      <c r="P39" s="4">
        <v>0</v>
      </c>
    </row>
    <row r="40" spans="2:16" x14ac:dyDescent="0.2">
      <c r="B40" s="106"/>
      <c r="C40" t="s">
        <v>10</v>
      </c>
      <c r="D40">
        <v>0</v>
      </c>
      <c r="E40">
        <v>7.0000000000000007E-2</v>
      </c>
      <c r="F40">
        <v>0.1</v>
      </c>
      <c r="G40" t="s">
        <v>57</v>
      </c>
      <c r="H40" s="4" t="s">
        <v>57</v>
      </c>
      <c r="J40" s="106"/>
      <c r="P40" s="4"/>
    </row>
    <row r="41" spans="2:16" x14ac:dyDescent="0.2">
      <c r="B41" s="106"/>
      <c r="C41" t="s">
        <v>11</v>
      </c>
      <c r="D41">
        <v>0</v>
      </c>
      <c r="E41" t="s">
        <v>57</v>
      </c>
      <c r="F41" t="s">
        <v>57</v>
      </c>
      <c r="G41" t="s">
        <v>57</v>
      </c>
      <c r="H41" s="4" t="s">
        <v>57</v>
      </c>
      <c r="J41" s="106"/>
      <c r="P41" s="4"/>
    </row>
    <row r="42" spans="2:16" ht="15" thickBot="1" x14ac:dyDescent="0.25">
      <c r="B42" s="107"/>
      <c r="C42" s="3" t="s">
        <v>12</v>
      </c>
      <c r="D42" s="3">
        <v>0</v>
      </c>
      <c r="E42" s="3" t="s">
        <v>57</v>
      </c>
      <c r="F42" s="3" t="s">
        <v>57</v>
      </c>
      <c r="G42" s="3" t="s">
        <v>57</v>
      </c>
      <c r="H42" s="5" t="s">
        <v>57</v>
      </c>
      <c r="J42" s="107"/>
      <c r="K42" s="3"/>
      <c r="L42" s="3"/>
      <c r="M42" s="3"/>
      <c r="N42" s="3"/>
      <c r="O42" s="3"/>
      <c r="P42" s="5"/>
    </row>
    <row r="45" spans="2:16" ht="15" thickBot="1" x14ac:dyDescent="0.25">
      <c r="B45" s="104" t="s">
        <v>46</v>
      </c>
      <c r="C45" s="104"/>
      <c r="D45" s="104"/>
      <c r="E45" s="104"/>
      <c r="F45" s="104"/>
      <c r="G45" s="104"/>
      <c r="H45" s="104"/>
      <c r="J45" s="104" t="s">
        <v>71</v>
      </c>
      <c r="K45" s="104"/>
      <c r="L45" s="104"/>
      <c r="M45" s="104"/>
      <c r="N45" s="104"/>
      <c r="O45" s="104"/>
      <c r="P45" s="104"/>
    </row>
    <row r="46" spans="2:16" x14ac:dyDescent="0.2">
      <c r="B46" s="105" t="s">
        <v>19</v>
      </c>
      <c r="C46" s="108" t="s">
        <v>17</v>
      </c>
      <c r="D46" s="108" t="s">
        <v>18</v>
      </c>
      <c r="E46" s="108"/>
      <c r="F46" s="108"/>
      <c r="G46" s="108"/>
      <c r="H46" s="109"/>
      <c r="J46" s="105" t="s">
        <v>19</v>
      </c>
      <c r="K46" s="108" t="s">
        <v>17</v>
      </c>
      <c r="L46" s="108" t="s">
        <v>18</v>
      </c>
      <c r="M46" s="108"/>
      <c r="N46" s="108"/>
      <c r="O46" s="108"/>
      <c r="P46" s="109"/>
    </row>
    <row r="47" spans="2:16" x14ac:dyDescent="0.2">
      <c r="B47" s="106"/>
      <c r="C47" s="83"/>
      <c r="D47" t="s">
        <v>61</v>
      </c>
      <c r="E47" t="s">
        <v>62</v>
      </c>
      <c r="F47" t="s">
        <v>16</v>
      </c>
      <c r="G47" t="s">
        <v>70</v>
      </c>
      <c r="H47" s="4"/>
      <c r="J47" s="106"/>
      <c r="K47" s="83"/>
      <c r="L47" t="s">
        <v>61</v>
      </c>
      <c r="M47" t="s">
        <v>62</v>
      </c>
      <c r="N47" t="s">
        <v>16</v>
      </c>
      <c r="O47" t="s">
        <v>79</v>
      </c>
      <c r="P47" s="4"/>
    </row>
    <row r="48" spans="2:16" x14ac:dyDescent="0.2">
      <c r="B48" s="106"/>
      <c r="C48" t="s">
        <v>65</v>
      </c>
      <c r="D48">
        <v>0.87</v>
      </c>
      <c r="E48">
        <v>0.42</v>
      </c>
      <c r="F48">
        <v>0.26</v>
      </c>
      <c r="G48" t="s">
        <v>57</v>
      </c>
      <c r="H48" s="4"/>
      <c r="J48" s="106"/>
      <c r="K48" t="s">
        <v>72</v>
      </c>
      <c r="L48">
        <v>0.78</v>
      </c>
      <c r="M48">
        <v>0.36</v>
      </c>
      <c r="N48">
        <v>0.2</v>
      </c>
      <c r="O48" t="s">
        <v>57</v>
      </c>
      <c r="P48" s="4"/>
    </row>
    <row r="49" spans="2:16" x14ac:dyDescent="0.2">
      <c r="B49" s="106"/>
      <c r="C49" t="s">
        <v>66</v>
      </c>
      <c r="D49">
        <v>0.9</v>
      </c>
      <c r="E49">
        <v>0.44</v>
      </c>
      <c r="F49">
        <v>0.28000000000000003</v>
      </c>
      <c r="G49">
        <v>1.01</v>
      </c>
      <c r="H49" s="4"/>
      <c r="J49" s="106"/>
      <c r="K49" t="s">
        <v>73</v>
      </c>
      <c r="L49">
        <v>0.84</v>
      </c>
      <c r="M49">
        <v>0.41</v>
      </c>
      <c r="N49">
        <v>0.21</v>
      </c>
      <c r="O49">
        <v>0.74</v>
      </c>
      <c r="P49" s="4"/>
    </row>
    <row r="50" spans="2:16" x14ac:dyDescent="0.2">
      <c r="B50" s="106"/>
      <c r="C50" t="s">
        <v>52</v>
      </c>
      <c r="D50">
        <v>0.94</v>
      </c>
      <c r="E50">
        <v>0.41</v>
      </c>
      <c r="F50">
        <v>0.23</v>
      </c>
      <c r="G50">
        <v>1.01</v>
      </c>
      <c r="H50" s="4"/>
      <c r="J50" s="106"/>
      <c r="K50" t="s">
        <v>74</v>
      </c>
      <c r="L50">
        <v>0.9</v>
      </c>
      <c r="M50">
        <v>0.36</v>
      </c>
      <c r="N50">
        <v>0.17</v>
      </c>
      <c r="O50">
        <v>0.8</v>
      </c>
      <c r="P50" s="4"/>
    </row>
    <row r="51" spans="2:16" x14ac:dyDescent="0.2">
      <c r="B51" s="106"/>
      <c r="C51" t="s">
        <v>67</v>
      </c>
      <c r="D51">
        <v>0.98</v>
      </c>
      <c r="E51">
        <v>0.33</v>
      </c>
      <c r="F51">
        <v>0.18</v>
      </c>
      <c r="G51">
        <v>1</v>
      </c>
      <c r="H51" s="4"/>
      <c r="J51" s="106"/>
      <c r="K51" t="s">
        <v>75</v>
      </c>
      <c r="L51">
        <v>0.95</v>
      </c>
      <c r="M51">
        <v>0.28999999999999998</v>
      </c>
      <c r="N51">
        <v>0.12</v>
      </c>
      <c r="O51">
        <v>0.87</v>
      </c>
      <c r="P51" s="4"/>
    </row>
    <row r="52" spans="2:16" x14ac:dyDescent="0.2">
      <c r="B52" s="106"/>
      <c r="C52" t="s">
        <v>68</v>
      </c>
      <c r="D52">
        <v>1</v>
      </c>
      <c r="E52">
        <v>0.22</v>
      </c>
      <c r="F52">
        <v>0.11</v>
      </c>
      <c r="G52">
        <v>1</v>
      </c>
      <c r="H52" s="4"/>
      <c r="J52" s="106"/>
      <c r="K52" t="s">
        <v>76</v>
      </c>
      <c r="L52">
        <v>1</v>
      </c>
      <c r="M52">
        <v>0.22</v>
      </c>
      <c r="N52">
        <v>7.0000000000000007E-2</v>
      </c>
      <c r="O52">
        <v>0.93</v>
      </c>
      <c r="P52" s="4"/>
    </row>
    <row r="53" spans="2:16" x14ac:dyDescent="0.2">
      <c r="B53" s="106"/>
      <c r="C53" t="s">
        <v>69</v>
      </c>
      <c r="D53">
        <v>1</v>
      </c>
      <c r="E53">
        <v>0.1</v>
      </c>
      <c r="F53">
        <v>0.04</v>
      </c>
      <c r="G53">
        <v>1</v>
      </c>
      <c r="H53" s="4"/>
      <c r="J53" s="106"/>
      <c r="K53" t="s">
        <v>77</v>
      </c>
      <c r="L53">
        <v>1</v>
      </c>
      <c r="M53" t="s">
        <v>57</v>
      </c>
      <c r="N53" t="s">
        <v>57</v>
      </c>
      <c r="O53">
        <v>1</v>
      </c>
      <c r="P53" s="4"/>
    </row>
    <row r="54" spans="2:16" x14ac:dyDescent="0.2">
      <c r="B54" s="106"/>
      <c r="C54" t="s">
        <v>11</v>
      </c>
      <c r="D54">
        <v>1</v>
      </c>
      <c r="E54" t="s">
        <v>57</v>
      </c>
      <c r="F54" t="s">
        <v>57</v>
      </c>
      <c r="G54">
        <v>1</v>
      </c>
      <c r="H54" s="4"/>
      <c r="J54" s="106"/>
      <c r="K54" t="s">
        <v>78</v>
      </c>
      <c r="L54">
        <v>1</v>
      </c>
      <c r="M54" t="s">
        <v>57</v>
      </c>
      <c r="N54" t="s">
        <v>57</v>
      </c>
      <c r="O54">
        <v>1</v>
      </c>
      <c r="P54" s="4"/>
    </row>
    <row r="55" spans="2:16" x14ac:dyDescent="0.2">
      <c r="B55" s="106"/>
      <c r="C55" t="s">
        <v>12</v>
      </c>
      <c r="D55">
        <v>1</v>
      </c>
      <c r="E55" t="s">
        <v>57</v>
      </c>
      <c r="F55" t="s">
        <v>57</v>
      </c>
      <c r="G55">
        <v>1</v>
      </c>
      <c r="H55" s="4"/>
      <c r="J55" s="106"/>
      <c r="K55" t="s">
        <v>12</v>
      </c>
      <c r="L55">
        <v>1</v>
      </c>
      <c r="M55" t="s">
        <v>57</v>
      </c>
      <c r="N55" t="s">
        <v>57</v>
      </c>
      <c r="O55">
        <v>1</v>
      </c>
      <c r="P55" s="4"/>
    </row>
    <row r="56" spans="2:16" x14ac:dyDescent="0.2">
      <c r="B56" s="106"/>
      <c r="H56" s="4"/>
      <c r="J56" s="106"/>
      <c r="P56" s="4"/>
    </row>
    <row r="57" spans="2:16" x14ac:dyDescent="0.2">
      <c r="B57" s="106"/>
      <c r="H57" s="4"/>
      <c r="J57" s="106"/>
      <c r="P57" s="4"/>
    </row>
    <row r="58" spans="2:16" ht="15" thickBot="1" x14ac:dyDescent="0.25">
      <c r="B58" s="107"/>
      <c r="C58" s="3"/>
      <c r="D58" s="3"/>
      <c r="E58" s="3"/>
      <c r="F58" s="3"/>
      <c r="G58" s="3"/>
      <c r="H58" s="5"/>
      <c r="J58" s="107"/>
      <c r="K58" s="3"/>
      <c r="L58" s="3"/>
      <c r="M58" s="3"/>
      <c r="N58" s="3"/>
      <c r="O58" s="3"/>
      <c r="P58" s="5"/>
    </row>
    <row r="59" spans="2:16" x14ac:dyDescent="0.2">
      <c r="B59" s="105" t="s">
        <v>20</v>
      </c>
      <c r="C59" s="108" t="s">
        <v>17</v>
      </c>
      <c r="D59" s="108" t="s">
        <v>18</v>
      </c>
      <c r="E59" s="108"/>
      <c r="F59" s="108"/>
      <c r="G59" s="108"/>
      <c r="H59" s="109"/>
      <c r="J59" s="105" t="s">
        <v>20</v>
      </c>
      <c r="K59" s="108" t="s">
        <v>17</v>
      </c>
      <c r="L59" s="108" t="s">
        <v>18</v>
      </c>
      <c r="M59" s="108"/>
      <c r="N59" s="108"/>
      <c r="O59" s="108"/>
      <c r="P59" s="109"/>
    </row>
    <row r="60" spans="2:16" x14ac:dyDescent="0.2">
      <c r="B60" s="106"/>
      <c r="C60" s="83"/>
      <c r="D60" t="s">
        <v>61</v>
      </c>
      <c r="E60" t="s">
        <v>62</v>
      </c>
      <c r="F60" t="s">
        <v>16</v>
      </c>
      <c r="G60" t="s">
        <v>70</v>
      </c>
      <c r="H60" s="4"/>
      <c r="J60" s="106"/>
      <c r="K60" s="83"/>
      <c r="L60" t="s">
        <v>61</v>
      </c>
      <c r="M60" t="s">
        <v>62</v>
      </c>
      <c r="N60" t="s">
        <v>16</v>
      </c>
      <c r="O60" t="s">
        <v>79</v>
      </c>
      <c r="P60" s="4"/>
    </row>
    <row r="61" spans="2:16" x14ac:dyDescent="0.2">
      <c r="B61" s="106"/>
      <c r="C61" t="s">
        <v>65</v>
      </c>
      <c r="D61">
        <v>-4.99</v>
      </c>
      <c r="E61">
        <v>-2.21</v>
      </c>
      <c r="F61">
        <v>-2.25</v>
      </c>
      <c r="G61" t="s">
        <v>57</v>
      </c>
      <c r="H61" s="4"/>
      <c r="J61" s="106"/>
      <c r="K61" t="s">
        <v>72</v>
      </c>
      <c r="L61">
        <v>-6.71</v>
      </c>
      <c r="M61">
        <v>-1.71</v>
      </c>
      <c r="N61">
        <v>-2.38</v>
      </c>
      <c r="O61" t="s">
        <v>57</v>
      </c>
      <c r="P61" s="4"/>
    </row>
    <row r="62" spans="2:16" x14ac:dyDescent="0.2">
      <c r="B62" s="106"/>
      <c r="C62" t="s">
        <v>66</v>
      </c>
      <c r="D62">
        <v>-4.32</v>
      </c>
      <c r="E62">
        <v>-2.56</v>
      </c>
      <c r="F62">
        <v>-1.38</v>
      </c>
      <c r="G62">
        <v>-5.37</v>
      </c>
      <c r="H62" s="4"/>
      <c r="J62" s="106"/>
      <c r="K62" t="s">
        <v>73</v>
      </c>
      <c r="L62">
        <v>-5.08</v>
      </c>
      <c r="M62">
        <v>-1.28</v>
      </c>
      <c r="N62">
        <v>-1.98</v>
      </c>
      <c r="O62">
        <v>-3.97</v>
      </c>
      <c r="P62" s="4"/>
    </row>
    <row r="63" spans="2:16" x14ac:dyDescent="0.2">
      <c r="B63" s="106"/>
      <c r="C63" t="s">
        <v>52</v>
      </c>
      <c r="D63">
        <v>-3.41</v>
      </c>
      <c r="E63">
        <v>-2.63</v>
      </c>
      <c r="F63">
        <v>-1.95</v>
      </c>
      <c r="G63">
        <v>-2.4900000000000002</v>
      </c>
      <c r="H63" s="4"/>
      <c r="J63" s="106"/>
      <c r="K63" t="s">
        <v>74</v>
      </c>
      <c r="L63">
        <v>-3.57</v>
      </c>
      <c r="M63">
        <v>-1.71</v>
      </c>
      <c r="N63">
        <v>-1.77</v>
      </c>
      <c r="O63">
        <v>-3.1</v>
      </c>
      <c r="P63" s="4"/>
    </row>
    <row r="64" spans="2:16" x14ac:dyDescent="0.2">
      <c r="B64" s="106"/>
      <c r="C64" t="s">
        <v>67</v>
      </c>
      <c r="D64">
        <v>-0.78</v>
      </c>
      <c r="E64">
        <v>-2.39</v>
      </c>
      <c r="F64">
        <v>-2.61</v>
      </c>
      <c r="G64">
        <v>0</v>
      </c>
      <c r="H64" s="4"/>
      <c r="J64" s="106"/>
      <c r="K64" t="s">
        <v>75</v>
      </c>
      <c r="L64">
        <v>-2.4300000000000002</v>
      </c>
      <c r="M64">
        <v>-2.0299999999999998</v>
      </c>
      <c r="N64">
        <v>-1.4</v>
      </c>
      <c r="O64">
        <v>-1.74</v>
      </c>
      <c r="P64" s="4"/>
    </row>
    <row r="65" spans="2:16" x14ac:dyDescent="0.2">
      <c r="B65" s="106"/>
      <c r="C65" t="s">
        <v>68</v>
      </c>
      <c r="D65">
        <v>0</v>
      </c>
      <c r="E65">
        <v>-1.72</v>
      </c>
      <c r="F65">
        <v>-1.77</v>
      </c>
      <c r="G65">
        <v>0</v>
      </c>
      <c r="H65" s="4"/>
      <c r="J65" s="106"/>
      <c r="K65" t="s">
        <v>76</v>
      </c>
      <c r="L65">
        <v>-1.42</v>
      </c>
      <c r="M65">
        <v>-1.87</v>
      </c>
      <c r="N65">
        <v>-1.02</v>
      </c>
      <c r="O65">
        <v>-0.63</v>
      </c>
      <c r="P65" s="4"/>
    </row>
    <row r="66" spans="2:16" x14ac:dyDescent="0.2">
      <c r="B66" s="106"/>
      <c r="C66" t="s">
        <v>69</v>
      </c>
      <c r="D66">
        <v>0</v>
      </c>
      <c r="E66">
        <v>-1.27</v>
      </c>
      <c r="F66">
        <v>-0.78</v>
      </c>
      <c r="G66">
        <v>0</v>
      </c>
      <c r="H66" s="4"/>
      <c r="J66" s="106"/>
      <c r="K66" t="s">
        <v>77</v>
      </c>
      <c r="L66">
        <v>0</v>
      </c>
      <c r="M66" t="s">
        <v>57</v>
      </c>
      <c r="N66" t="s">
        <v>57</v>
      </c>
      <c r="O66" t="s">
        <v>57</v>
      </c>
      <c r="P66" s="4"/>
    </row>
    <row r="67" spans="2:16" x14ac:dyDescent="0.2">
      <c r="B67" s="106"/>
      <c r="C67" t="s">
        <v>11</v>
      </c>
      <c r="D67">
        <v>0</v>
      </c>
      <c r="E67" t="s">
        <v>57</v>
      </c>
      <c r="F67" t="s">
        <v>57</v>
      </c>
      <c r="G67">
        <v>0</v>
      </c>
      <c r="H67" s="4"/>
      <c r="J67" s="106"/>
      <c r="K67" t="s">
        <v>78</v>
      </c>
      <c r="L67">
        <v>0</v>
      </c>
      <c r="M67" t="s">
        <v>57</v>
      </c>
      <c r="N67" t="s">
        <v>57</v>
      </c>
      <c r="O67" t="s">
        <v>57</v>
      </c>
      <c r="P67" s="4"/>
    </row>
    <row r="68" spans="2:16" x14ac:dyDescent="0.2">
      <c r="B68" s="106"/>
      <c r="C68" t="s">
        <v>12</v>
      </c>
      <c r="D68">
        <v>0</v>
      </c>
      <c r="E68" t="s">
        <v>57</v>
      </c>
      <c r="F68" t="s">
        <v>57</v>
      </c>
      <c r="G68">
        <v>0</v>
      </c>
      <c r="H68" s="4"/>
      <c r="J68" s="106"/>
      <c r="K68" t="s">
        <v>12</v>
      </c>
      <c r="L68">
        <v>0</v>
      </c>
      <c r="M68" t="s">
        <v>57</v>
      </c>
      <c r="N68" t="s">
        <v>57</v>
      </c>
      <c r="O68" t="s">
        <v>57</v>
      </c>
      <c r="P68" s="4"/>
    </row>
    <row r="69" spans="2:16" x14ac:dyDescent="0.2">
      <c r="B69" s="106"/>
      <c r="H69" s="4"/>
      <c r="J69" s="106"/>
      <c r="P69" s="4"/>
    </row>
    <row r="70" spans="2:16" x14ac:dyDescent="0.2">
      <c r="B70" s="106"/>
      <c r="H70" s="4"/>
      <c r="J70" s="106"/>
      <c r="P70" s="4"/>
    </row>
    <row r="71" spans="2:16" ht="15" thickBot="1" x14ac:dyDescent="0.25">
      <c r="B71" s="107"/>
      <c r="C71" s="3"/>
      <c r="D71" s="3"/>
      <c r="E71" s="3"/>
      <c r="F71" s="3"/>
      <c r="G71" s="3"/>
      <c r="H71" s="5"/>
      <c r="J71" s="107"/>
      <c r="K71" s="3"/>
      <c r="L71" s="3"/>
      <c r="M71" s="3"/>
      <c r="N71" s="3"/>
      <c r="O71" s="3"/>
      <c r="P71" s="5"/>
    </row>
  </sheetData>
  <sheetProtection algorithmName="SHA-512" hashValue="/6VPOU5LKCUHeonD9iYQieUKrIRBcovO7mRgWqKxpnSSBethLKL3//pX9zSTctgvKagC4xy+51KaBnfUsDzhkA==" saltValue="mPQru/kw9/Tj34CI1pjL6g==" spinCount="100000" sheet="1" selectLockedCells="1" selectUnlockedCells="1"/>
  <dataConsolidate/>
  <mergeCells count="26">
    <mergeCell ref="J16:P16"/>
    <mergeCell ref="K17:K18"/>
    <mergeCell ref="L17:P17"/>
    <mergeCell ref="C17:C18"/>
    <mergeCell ref="D17:H17"/>
    <mergeCell ref="D30:H30"/>
    <mergeCell ref="L30:P30"/>
    <mergeCell ref="C30:C31"/>
    <mergeCell ref="B17:B29"/>
    <mergeCell ref="B30:B42"/>
    <mergeCell ref="J17:J29"/>
    <mergeCell ref="J30:J42"/>
    <mergeCell ref="B45:H45"/>
    <mergeCell ref="B46:B58"/>
    <mergeCell ref="C46:C47"/>
    <mergeCell ref="D46:H46"/>
    <mergeCell ref="B59:B71"/>
    <mergeCell ref="C59:C60"/>
    <mergeCell ref="D59:H59"/>
    <mergeCell ref="J45:P45"/>
    <mergeCell ref="J46:J58"/>
    <mergeCell ref="K46:K47"/>
    <mergeCell ref="L46:P46"/>
    <mergeCell ref="J59:J71"/>
    <mergeCell ref="K59:K60"/>
    <mergeCell ref="L59:P59"/>
  </mergeCells>
  <phoneticPr fontId="2" type="noConversion"/>
  <dataValidations disablePrompts="1" count="2">
    <dataValidation type="list" allowBlank="1" showInputMessage="1" showErrorMessage="1" sqref="W10" xr:uid="{359D4B43-DE9B-475D-A519-93E9D92D8203}">
      <formula1>IF(COUNTIF(Graudaugi,S10),B6:B16,IF(COUNTIF(Ellas_augi,S10),C6:C13,0))</formula1>
    </dataValidation>
    <dataValidation type="list" allowBlank="1" showInputMessage="1" showErrorMessage="1" sqref="T29" xr:uid="{F5E50C62-201E-45BD-8E37-7D11C426CBAD}">
      <formula1>$T$27</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bc63ff0a-5f57-422a-98d4-6f7ee33e8fb3">4NHZ7J2VRWXN-1172784568-22099</_dlc_DocId>
    <_dlc_DocIdUrl xmlns="bc63ff0a-5f57-422a-98d4-6f7ee33e8fb3">
      <Url>https://dms.bta.lv/dep/AAD/IUSR/_layouts/DocIdRedir.aspx?ID=4NHZ7J2VRWXN-1172784568-22099</Url>
      <Description>4NHZ7J2VRWXN-1172784568-22099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1436568E3EDECB4DA22E68E498A208D9" ma:contentTypeVersion="1" ma:contentTypeDescription="Izveidot jaunu dokumentu." ma:contentTypeScope="" ma:versionID="bd8dd510f228905a1218bda515b411ae">
  <xsd:schema xmlns:xsd="http://www.w3.org/2001/XMLSchema" xmlns:xs="http://www.w3.org/2001/XMLSchema" xmlns:p="http://schemas.microsoft.com/office/2006/metadata/properties" xmlns:ns2="bc63ff0a-5f57-422a-98d4-6f7ee33e8fb3" targetNamespace="http://schemas.microsoft.com/office/2006/metadata/properties" ma:root="true" ma:fieldsID="83baeef0c38b5f1504af34197a555c3d" ns2:_="">
    <xsd:import namespace="bc63ff0a-5f57-422a-98d4-6f7ee33e8fb3"/>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63ff0a-5f57-422a-98d4-6f7ee33e8fb3" elementFormDefault="qualified">
    <xsd:import namespace="http://schemas.microsoft.com/office/2006/documentManagement/types"/>
    <xsd:import namespace="http://schemas.microsoft.com/office/infopath/2007/PartnerControls"/>
    <xsd:element name="_dlc_DocId" ma:index="8" nillable="true" ma:displayName="Dokumenta ID vērtība" ma:description="Šim vienumam piešķirtā dokumenta ID vērtība." ma:internalName="_dlc_DocId" ma:readOnly="true">
      <xsd:simpleType>
        <xsd:restriction base="dms:Text"/>
      </xsd:simpleType>
    </xsd:element>
    <xsd:element name="_dlc_DocIdUrl" ma:index="9" nillable="true" ma:displayName="Dokumenta ID" ma:description="Pastāvīga saite uz š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34B3BCF-7210-4A19-AFA2-490DEF5C03B8}">
  <ds:schemaRefs>
    <ds:schemaRef ds:uri="http://schemas.microsoft.com/sharepoint/v3/contenttype/forms"/>
  </ds:schemaRefs>
</ds:datastoreItem>
</file>

<file path=customXml/itemProps2.xml><?xml version="1.0" encoding="utf-8"?>
<ds:datastoreItem xmlns:ds="http://schemas.openxmlformats.org/officeDocument/2006/customXml" ds:itemID="{68F4826F-7440-4208-945C-0BBF21FFAD50}">
  <ds:schemaRefs>
    <ds:schemaRef ds:uri="http://schemas.microsoft.com/office/2006/metadata/properties"/>
    <ds:schemaRef ds:uri="http://schemas.microsoft.com/office/infopath/2007/PartnerControls"/>
    <ds:schemaRef ds:uri="bc63ff0a-5f57-422a-98d4-6f7ee33e8fb3"/>
  </ds:schemaRefs>
</ds:datastoreItem>
</file>

<file path=customXml/itemProps3.xml><?xml version="1.0" encoding="utf-8"?>
<ds:datastoreItem xmlns:ds="http://schemas.openxmlformats.org/officeDocument/2006/customXml" ds:itemID="{5DF3C9DD-70A6-437A-802F-BBF5D59CA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63ff0a-5f57-422a-98d4-6f7ee33e8f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CBA864-C800-43CA-B286-0A30ADCB14F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Agronoma tabula</vt:lpstr>
      <vt:lpstr>BTA darbinieks</vt:lpstr>
      <vt:lpstr>Citi</vt:lpstr>
      <vt:lpstr>Ellas_augi</vt:lpstr>
      <vt:lpstr>Ellasaugi</vt:lpstr>
      <vt:lpstr>Graudaugi</vt:lpstr>
      <vt:lpstr>Paksaugi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Artis Znots-Znotiņš</dc:creator>
  <cp:lastModifiedBy>Līna Lugina</cp:lastModifiedBy>
  <cp:lastPrinted>2023-07-13T08:10:26Z</cp:lastPrinted>
  <dcterms:created xsi:type="dcterms:W3CDTF">2022-11-16T09:43:34Z</dcterms:created>
  <dcterms:modified xsi:type="dcterms:W3CDTF">2026-03-27T07:01:54Z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0x0101001436568E3EDECB4DA22E68E498A208D9</vt:lpwstr>
  </property>
  <property fmtid="{D5CDD505-2E9C-101B-9397-08002B2CF9AE}" pid="3" name="_dlc_DocIdItemGuid">
    <vt:lpwstr>ff3872b0-9d76-43dc-b0cc-d5fdf4ea4edd</vt:lpwstr>
  </property>
</Properties>
</file>